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06-Việc" sheetId="1" r:id="rId1"/>
    <sheet name="07-Tiền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<sst xmlns="http://schemas.openxmlformats.org/spreadsheetml/2006/main" count="342" uniqueCount="183">
  <si>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</si>
  <si>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</si>
  <si>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</si>
  <si>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</si>
  <si>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</si>
  <si>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</si>
  <si>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</si>
  <si>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</si>
  <si>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</si>
  <si>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</si>
  <si>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</si>
  <si>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</si>
  <si>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</si>
  <si>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</si>
  <si>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</si>
  <si>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</si>
  <si>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</si>
  <si>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</si>
  <si>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</si>
  <si>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</si>
  <si>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</si>
  <si>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</si>
  <si>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</si>
  <si>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</si>
  <si>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</si>
  <si>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</si>
  <si>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</si>
  <si>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</si>
  <si>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</si>
  <si>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</si>
  <si>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</si>
  <si>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</si>
  <si>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Tổng số</t>
  </si>
  <si>
    <t>Cục Thi hành án DS</t>
  </si>
  <si>
    <t>1</t>
  </si>
  <si>
    <t>Nguyễn Thị Bích Tần</t>
  </si>
  <si>
    <t>2</t>
  </si>
  <si>
    <t>Giáp Hoàng Cự</t>
  </si>
  <si>
    <t>3</t>
  </si>
  <si>
    <t>Nguyễn Thị Lan</t>
  </si>
  <si>
    <t>4</t>
  </si>
  <si>
    <t>Trần Văn Thùy</t>
  </si>
  <si>
    <t>5</t>
  </si>
  <si>
    <t>Ngô Thị Hảo</t>
  </si>
  <si>
    <t>6</t>
  </si>
  <si>
    <t>Nguyễn Tuấn Lại</t>
  </si>
  <si>
    <t>7</t>
  </si>
  <si>
    <t>Nguyễn Minh Hoàng</t>
  </si>
  <si>
    <t>8</t>
  </si>
  <si>
    <t>Phạm Hải Vân</t>
  </si>
  <si>
    <t>9</t>
  </si>
  <si>
    <t>Dương Văn Phúc</t>
  </si>
  <si>
    <t>10</t>
  </si>
  <si>
    <t>Nguyễn T.N.T.Bình</t>
  </si>
  <si>
    <t>Lê Thị Hoàn</t>
  </si>
  <si>
    <t>Nguyễn Văn Thơm</t>
  </si>
  <si>
    <t>B</t>
  </si>
  <si>
    <t>Chi cục các huyện, TP</t>
  </si>
  <si>
    <t>I</t>
  </si>
  <si>
    <t>Thành phố</t>
  </si>
  <si>
    <t>Dương Văn Cường</t>
  </si>
  <si>
    <t>Phạm Nguyễn Kiên</t>
  </si>
  <si>
    <t>Phan Thị Việt Hà</t>
  </si>
  <si>
    <t>Nguyễn Thị Liên</t>
  </si>
  <si>
    <t>Lưu Ngọc Hùng</t>
  </si>
  <si>
    <t>Hà Thị Thái</t>
  </si>
  <si>
    <t>Vũ Ngọc Tùng</t>
  </si>
  <si>
    <t>Nguyễn Thành Bắc</t>
  </si>
  <si>
    <t>II</t>
  </si>
  <si>
    <t xml:space="preserve"> Lạng Giang</t>
  </si>
  <si>
    <t>Nguyễn Thế Hùng</t>
  </si>
  <si>
    <t>Nguyễn Hữu Lợi</t>
  </si>
  <si>
    <t>Nguyễn Thị Bốn</t>
  </si>
  <si>
    <t>Phùng Văn Mười</t>
  </si>
  <si>
    <t>Nguyễn Thị Dịu</t>
  </si>
  <si>
    <t>III</t>
  </si>
  <si>
    <t>Hiệp Hòa</t>
  </si>
  <si>
    <t>Nguyễn Hoàng Thủy</t>
  </si>
  <si>
    <t>Ngô Quốc Pháp</t>
  </si>
  <si>
    <t>Lê Việt Quang</t>
  </si>
  <si>
    <t>Trần Trường Sơn</t>
  </si>
  <si>
    <t>Ngô Văn Dũng</t>
  </si>
  <si>
    <t>Trần Thế Tam</t>
  </si>
  <si>
    <t>IV</t>
  </si>
  <si>
    <t>Sơn Động</t>
  </si>
  <si>
    <t>CHV Lã Văn Minh</t>
  </si>
  <si>
    <t>CHV Vi Văn Lưu</t>
  </si>
  <si>
    <t>V</t>
  </si>
  <si>
    <t>Lục Nam</t>
  </si>
  <si>
    <t>Nguyễn Duy Tập</t>
  </si>
  <si>
    <t>Dương Văn Đang</t>
  </si>
  <si>
    <t>Đoàn Văn Huê</t>
  </si>
  <si>
    <t xml:space="preserve">Nguyễn Mạnh Chiến </t>
  </si>
  <si>
    <t>Bùi Thị Hiền</t>
  </si>
  <si>
    <t>VI</t>
  </si>
  <si>
    <t>Yên Thế</t>
  </si>
  <si>
    <t>Chấp hành viên Dương Văn Cường</t>
  </si>
  <si>
    <t>Chấp hành viên Nguyễn Tiến Lợi</t>
  </si>
  <si>
    <t>Chấp hành viên Vi Thị Hải Lý</t>
  </si>
  <si>
    <t>Chấp hành viên Trần Huy Biên</t>
  </si>
  <si>
    <t>Chấp hành viên Nguyễn Thành Bắc</t>
  </si>
  <si>
    <t>Chấp hành viên Đoàn Minh Anh</t>
  </si>
  <si>
    <t>VII</t>
  </si>
  <si>
    <t>Yên Dũng</t>
  </si>
  <si>
    <t>Nguyễn Thị Thủy Khơi</t>
  </si>
  <si>
    <t>Nguyễn Văn Giới</t>
  </si>
  <si>
    <t>Nguyễn Thành Long</t>
  </si>
  <si>
    <t>Nguyễn Thị Phi Điệp</t>
  </si>
  <si>
    <t>VIII</t>
  </si>
  <si>
    <t>Việt Yên</t>
  </si>
  <si>
    <t>Đỗ Văn Ngà</t>
  </si>
  <si>
    <t>99</t>
  </si>
  <si>
    <t>95</t>
  </si>
  <si>
    <t>94</t>
  </si>
  <si>
    <t>Hoàng Công Đức</t>
  </si>
  <si>
    <t>231</t>
  </si>
  <si>
    <t>169</t>
  </si>
  <si>
    <t>96</t>
  </si>
  <si>
    <t>74</t>
  </si>
  <si>
    <t>Nguyễn Văn Trường</t>
  </si>
  <si>
    <t>218</t>
  </si>
  <si>
    <t>172</t>
  </si>
  <si>
    <t>91</t>
  </si>
  <si>
    <t>68</t>
  </si>
  <si>
    <t>Nguyễn Thành Lợi</t>
  </si>
  <si>
    <t>180</t>
  </si>
  <si>
    <t>72</t>
  </si>
  <si>
    <t>27</t>
  </si>
  <si>
    <t>0</t>
  </si>
  <si>
    <t>100</t>
  </si>
  <si>
    <t>Trần Văn Lâm</t>
  </si>
  <si>
    <t>24</t>
  </si>
  <si>
    <t>IX</t>
  </si>
  <si>
    <t>Lục Ngạn</t>
  </si>
  <si>
    <t>CHV Thăng Xuân Lâm</t>
  </si>
  <si>
    <t>CHV Thân Văn Tuấn</t>
  </si>
  <si>
    <t>CHV Nguyễn Thị C. Mừng</t>
  </si>
  <si>
    <t>CHV Phạm Văn Tám</t>
  </si>
  <si>
    <t>CHV Nguyễn Thành Phương</t>
  </si>
  <si>
    <t>CVH Trần Văn Lâm</t>
  </si>
  <si>
    <t>X</t>
  </si>
  <si>
    <t>Tân Yên</t>
  </si>
  <si>
    <t>Giáp Văn Bền</t>
  </si>
  <si>
    <t>Nguyễn Văn Khởi</t>
  </si>
  <si>
    <t>Đoàn Minh Anh</t>
  </si>
  <si>
    <t xml:space="preserve"> Bắc Giang,ngày 02 tháng 8 năm 2017</t>
  </si>
  <si>
    <t xml:space="preserve">    NGƯỜI LẬP BIỂU</t>
  </si>
  <si>
    <t xml:space="preserve"> KT. CỤC TRƯỞNG</t>
  </si>
  <si>
    <t>(ký, họ tên)</t>
  </si>
  <si>
    <t>PHÓ CỤC TRƯỞNG</t>
  </si>
  <si>
    <t>Biểu số: 07/TK-THA</t>
  </si>
  <si>
    <t xml:space="preserve">   KẾT QUẢ THI HÀNH ÁN DÂN SỰ TÍNH BẰNG GIÁ TRỊ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</si>
  <si>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</si>
  <si>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</si>
  <si>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</si>
  <si>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Chưa có điều
 kiện hành</t>
  </si>
  <si>
    <t>Giảm thi hành án</t>
  </si>
  <si>
    <t>11</t>
  </si>
  <si>
    <t>12</t>
  </si>
  <si>
    <t>13</t>
  </si>
  <si>
    <t>14</t>
  </si>
  <si>
    <t>15</t>
  </si>
  <si>
    <t>16</t>
  </si>
  <si>
    <t>17</t>
  </si>
  <si>
    <t>18</t>
  </si>
  <si>
    <t>Ngô Quóc Pháp</t>
  </si>
  <si>
    <t>L· Tr­êng Minh</t>
  </si>
  <si>
    <t>Vi Văn Lưu</t>
  </si>
  <si>
    <t>Nguyễn Mạnh Chiến</t>
  </si>
  <si>
    <t>NguyÔn TiÕn Lîi</t>
  </si>
  <si>
    <t>Vi Thị Hải Lý</t>
  </si>
  <si>
    <t>Trần Huy Biên</t>
  </si>
  <si>
    <t>NguyÔn T Thuû Kh¬i</t>
  </si>
  <si>
    <t>NguyÔn V¨n Giíi</t>
  </si>
  <si>
    <t>Thăng Xuân Lâm</t>
  </si>
  <si>
    <t>Thân Văn Tuấn</t>
  </si>
  <si>
    <t>Nguyễn T Công Mừng</t>
  </si>
  <si>
    <t>Phạm Văn Tám</t>
  </si>
  <si>
    <t>Nguyễn Thành Phương</t>
  </si>
  <si>
    <t xml:space="preserve"> Bắc Giang,ngày 02 tháng 8 năm 2017.</t>
  </si>
  <si>
    <t xml:space="preserve"> KT.CỤC TRƯỞNG</t>
  </si>
  <si>
    <t xml:space="preserve"> </t>
  </si>
  <si>
    <t>Hoàng Thị Minh Hiếu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</si>
</sst>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.VnTime"/>
      <family val="2"/>
    </font>
    <font>
      <b/>
      <sz val="12"/>
      <name val="Times New Roman"/>
      <family val="1"/>
    </font>
    <font>
      <sz val="9"/>
      <name val=".VnTime"/>
      <family val="2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19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 applyProtection="1">
      <alignment horizontal="left"/>
      <protection/>
    </xf>
    <xf numFmtId="49" fontId="19" fillId="0" borderId="0" xfId="0" applyNumberFormat="1" applyFont="1" applyFill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wrapText="1"/>
      <protection/>
    </xf>
    <xf numFmtId="49" fontId="20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4" fillId="33" borderId="13" xfId="0" applyNumberFormat="1" applyFont="1" applyFill="1" applyBorder="1" applyAlignment="1" applyProtection="1">
      <alignment horizontal="center" vertical="center" wrapText="1"/>
      <protection/>
    </xf>
    <xf numFmtId="49" fontId="24" fillId="33" borderId="14" xfId="0" applyNumberFormat="1" applyFont="1" applyFill="1" applyBorder="1" applyAlignment="1" applyProtection="1">
      <alignment horizontal="center" vertical="center" wrapText="1"/>
      <protection/>
    </xf>
    <xf numFmtId="164" fontId="26" fillId="33" borderId="10" xfId="42" applyNumberFormat="1" applyFont="1" applyFill="1" applyBorder="1" applyAlignment="1" applyProtection="1">
      <alignment horizontal="center" vertical="center"/>
      <protection/>
    </xf>
    <xf numFmtId="43" fontId="27" fillId="33" borderId="10" xfId="42" applyNumberFormat="1" applyFont="1" applyFill="1" applyBorder="1" applyAlignment="1">
      <alignment horizontal="center"/>
    </xf>
    <xf numFmtId="164" fontId="28" fillId="33" borderId="10" xfId="42" applyNumberFormat="1" applyFont="1" applyFill="1" applyBorder="1" applyAlignment="1" applyProtection="1">
      <alignment horizontal="center" vertical="center"/>
      <protection/>
    </xf>
    <xf numFmtId="164" fontId="29" fillId="33" borderId="10" xfId="42" applyNumberFormat="1" applyFont="1" applyFill="1" applyBorder="1" applyAlignment="1" applyProtection="1">
      <alignment vertical="center"/>
      <protection/>
    </xf>
    <xf numFmtId="164" fontId="30" fillId="33" borderId="10" xfId="42" applyNumberFormat="1" applyFont="1" applyFill="1" applyBorder="1" applyAlignment="1" applyProtection="1">
      <alignment horizontal="center" vertical="center"/>
      <protection/>
    </xf>
    <xf numFmtId="164" fontId="31" fillId="33" borderId="10" xfId="42" applyNumberFormat="1" applyFont="1" applyFill="1" applyBorder="1" applyAlignment="1">
      <alignment horizontal="center"/>
    </xf>
    <xf numFmtId="164" fontId="32" fillId="33" borderId="15" xfId="42" applyNumberFormat="1" applyFont="1" applyFill="1" applyBorder="1" applyAlignment="1" applyProtection="1">
      <alignment horizontal="center" vertical="center"/>
      <protection/>
    </xf>
    <xf numFmtId="0" fontId="32" fillId="33" borderId="15" xfId="0" applyFont="1" applyFill="1" applyBorder="1" applyAlignment="1">
      <alignment horizontal="left"/>
    </xf>
    <xf numFmtId="164" fontId="30" fillId="33" borderId="16" xfId="42" applyNumberFormat="1" applyFont="1" applyFill="1" applyBorder="1" applyAlignment="1" applyProtection="1">
      <alignment horizontal="center" vertical="center"/>
      <protection/>
    </xf>
    <xf numFmtId="164" fontId="33" fillId="33" borderId="15" xfId="42" applyNumberFormat="1" applyFont="1" applyFill="1" applyBorder="1" applyAlignment="1" applyProtection="1">
      <alignment horizontal="center" vertical="center"/>
      <protection/>
    </xf>
    <xf numFmtId="2" fontId="33" fillId="33" borderId="15" xfId="42" applyNumberFormat="1" applyFont="1" applyFill="1" applyBorder="1" applyAlignment="1" applyProtection="1">
      <alignment horizontal="right" vertical="center"/>
      <protection/>
    </xf>
    <xf numFmtId="164" fontId="31" fillId="33" borderId="16" xfId="42" applyNumberFormat="1" applyFont="1" applyFill="1" applyBorder="1" applyAlignment="1">
      <alignment horizontal="center"/>
    </xf>
    <xf numFmtId="164" fontId="32" fillId="33" borderId="17" xfId="42" applyNumberFormat="1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>
      <alignment horizontal="left"/>
    </xf>
    <xf numFmtId="164" fontId="33" fillId="33" borderId="17" xfId="42" applyNumberFormat="1" applyFont="1" applyFill="1" applyBorder="1" applyAlignment="1" applyProtection="1">
      <alignment horizontal="center" vertical="center"/>
      <protection/>
    </xf>
    <xf numFmtId="2" fontId="33" fillId="33" borderId="17" xfId="42" applyNumberFormat="1" applyFont="1" applyFill="1" applyBorder="1" applyAlignment="1" applyProtection="1">
      <alignment horizontal="right" vertical="center"/>
      <protection/>
    </xf>
    <xf numFmtId="164" fontId="32" fillId="33" borderId="16" xfId="42" applyNumberFormat="1" applyFont="1" applyFill="1" applyBorder="1" applyAlignment="1" applyProtection="1">
      <alignment horizontal="center" vertical="center"/>
      <protection/>
    </xf>
    <xf numFmtId="0" fontId="32" fillId="33" borderId="16" xfId="0" applyFont="1" applyFill="1" applyBorder="1" applyAlignment="1">
      <alignment horizontal="left"/>
    </xf>
    <xf numFmtId="164" fontId="33" fillId="33" borderId="16" xfId="42" applyNumberFormat="1" applyFont="1" applyFill="1" applyBorder="1" applyAlignment="1" applyProtection="1">
      <alignment horizontal="center" vertical="center"/>
      <protection/>
    </xf>
    <xf numFmtId="1" fontId="33" fillId="33" borderId="16" xfId="42" applyNumberFormat="1" applyFont="1" applyFill="1" applyBorder="1" applyAlignment="1" applyProtection="1">
      <alignment horizontal="right" vertical="center"/>
      <protection/>
    </xf>
    <xf numFmtId="0" fontId="34" fillId="33" borderId="16" xfId="0" applyFont="1" applyFill="1" applyBorder="1" applyAlignment="1">
      <alignment horizontal="left"/>
    </xf>
    <xf numFmtId="164" fontId="30" fillId="33" borderId="10" xfId="42" applyNumberFormat="1" applyFont="1" applyFill="1" applyBorder="1" applyAlignment="1" applyProtection="1">
      <alignment vertical="center"/>
      <protection/>
    </xf>
    <xf numFmtId="164" fontId="30" fillId="33" borderId="18" xfId="42" applyNumberFormat="1" applyFont="1" applyFill="1" applyBorder="1" applyAlignment="1">
      <alignment horizontal="center"/>
    </xf>
    <xf numFmtId="164" fontId="30" fillId="33" borderId="10" xfId="42" applyNumberFormat="1" applyFont="1" applyFill="1" applyBorder="1" applyAlignment="1">
      <alignment horizontal="center"/>
    </xf>
    <xf numFmtId="164" fontId="35" fillId="33" borderId="10" xfId="42" applyNumberFormat="1" applyFont="1" applyFill="1" applyBorder="1" applyAlignment="1" applyProtection="1">
      <alignment vertical="center"/>
      <protection/>
    </xf>
    <xf numFmtId="164" fontId="32" fillId="33" borderId="15" xfId="42" applyNumberFormat="1" applyFont="1" applyFill="1" applyBorder="1" applyAlignment="1" applyProtection="1" quotePrefix="1">
      <alignment horizontal="center" vertical="center"/>
      <protection/>
    </xf>
    <xf numFmtId="164" fontId="30" fillId="33" borderId="15" xfId="42" applyNumberFormat="1" applyFont="1" applyFill="1" applyBorder="1" applyAlignment="1" applyProtection="1">
      <alignment horizontal="center" vertical="center"/>
      <protection/>
    </xf>
    <xf numFmtId="164" fontId="32" fillId="33" borderId="16" xfId="42" applyNumberFormat="1" applyFont="1" applyFill="1" applyBorder="1" applyAlignment="1" applyProtection="1" quotePrefix="1">
      <alignment horizontal="center" vertical="center"/>
      <protection/>
    </xf>
    <xf numFmtId="0" fontId="32" fillId="33" borderId="19" xfId="0" applyFont="1" applyFill="1" applyBorder="1" applyAlignment="1">
      <alignment horizontal="left"/>
    </xf>
    <xf numFmtId="0" fontId="32" fillId="33" borderId="20" xfId="0" applyFont="1" applyFill="1" applyBorder="1" applyAlignment="1">
      <alignment horizontal="left"/>
    </xf>
    <xf numFmtId="164" fontId="30" fillId="33" borderId="20" xfId="42" applyNumberFormat="1" applyFont="1" applyFill="1" applyBorder="1" applyAlignment="1" applyProtection="1">
      <alignment horizontal="center" vertical="center"/>
      <protection/>
    </xf>
    <xf numFmtId="164" fontId="33" fillId="33" borderId="20" xfId="42" applyNumberFormat="1" applyFont="1" applyFill="1" applyBorder="1" applyAlignment="1" applyProtection="1">
      <alignment horizontal="center" vertical="center"/>
      <protection/>
    </xf>
    <xf numFmtId="164" fontId="31" fillId="33" borderId="20" xfId="42" applyNumberFormat="1" applyFont="1" applyFill="1" applyBorder="1" applyAlignment="1">
      <alignment horizontal="center"/>
    </xf>
    <xf numFmtId="164" fontId="28" fillId="33" borderId="17" xfId="42" applyNumberFormat="1" applyFont="1" applyFill="1" applyBorder="1" applyAlignment="1" applyProtection="1" quotePrefix="1">
      <alignment horizontal="center" vertical="center"/>
      <protection/>
    </xf>
    <xf numFmtId="164" fontId="30" fillId="33" borderId="17" xfId="42" applyNumberFormat="1" applyFont="1" applyFill="1" applyBorder="1" applyAlignment="1" applyProtection="1">
      <alignment horizontal="center" vertical="center"/>
      <protection/>
    </xf>
    <xf numFmtId="164" fontId="31" fillId="33" borderId="17" xfId="42" applyNumberFormat="1" applyFont="1" applyFill="1" applyBorder="1" applyAlignment="1">
      <alignment horizontal="center"/>
    </xf>
    <xf numFmtId="164" fontId="28" fillId="33" borderId="16" xfId="42" applyNumberFormat="1" applyFont="1" applyFill="1" applyBorder="1" applyAlignment="1" applyProtection="1" quotePrefix="1">
      <alignment horizontal="center" vertical="center"/>
      <protection/>
    </xf>
    <xf numFmtId="164" fontId="28" fillId="33" borderId="19" xfId="42" applyNumberFormat="1" applyFont="1" applyFill="1" applyBorder="1" applyAlignment="1" applyProtection="1" quotePrefix="1">
      <alignment horizontal="center" vertical="center"/>
      <protection/>
    </xf>
    <xf numFmtId="164" fontId="20" fillId="33" borderId="10" xfId="42" applyNumberFormat="1" applyFont="1" applyFill="1" applyBorder="1" applyAlignment="1" applyProtection="1">
      <alignment vertical="center"/>
      <protection/>
    </xf>
    <xf numFmtId="164" fontId="18" fillId="33" borderId="17" xfId="42" applyNumberFormat="1" applyFont="1" applyFill="1" applyBorder="1" applyAlignment="1" applyProtection="1">
      <alignment vertical="center"/>
      <protection/>
    </xf>
    <xf numFmtId="164" fontId="31" fillId="33" borderId="15" xfId="42" applyNumberFormat="1" applyFont="1" applyFill="1" applyBorder="1" applyAlignment="1">
      <alignment horizontal="center"/>
    </xf>
    <xf numFmtId="164" fontId="32" fillId="33" borderId="0" xfId="42" applyNumberFormat="1" applyFont="1" applyFill="1" applyAlignment="1">
      <alignment/>
    </xf>
    <xf numFmtId="164" fontId="28" fillId="33" borderId="20" xfId="42" applyNumberFormat="1" applyFont="1" applyFill="1" applyBorder="1" applyAlignment="1" applyProtection="1" quotePrefix="1">
      <alignment horizontal="center" vertical="center"/>
      <protection/>
    </xf>
    <xf numFmtId="0" fontId="34" fillId="33" borderId="20" xfId="0" applyFont="1" applyFill="1" applyBorder="1" applyAlignment="1">
      <alignment horizontal="left"/>
    </xf>
    <xf numFmtId="164" fontId="28" fillId="33" borderId="15" xfId="42" applyNumberFormat="1" applyFont="1" applyFill="1" applyBorder="1" applyAlignment="1" applyProtection="1" quotePrefix="1">
      <alignment horizontal="center" vertical="center"/>
      <protection/>
    </xf>
    <xf numFmtId="164" fontId="32" fillId="33" borderId="15" xfId="42" applyNumberFormat="1" applyFont="1" applyFill="1" applyBorder="1" applyAlignment="1" applyProtection="1">
      <alignment horizontal="left" vertical="center"/>
      <protection/>
    </xf>
    <xf numFmtId="164" fontId="18" fillId="33" borderId="15" xfId="42" applyNumberFormat="1" applyFont="1" applyFill="1" applyBorder="1" applyAlignment="1" applyProtection="1">
      <alignment vertical="center"/>
      <protection/>
    </xf>
    <xf numFmtId="0" fontId="34" fillId="33" borderId="15" xfId="0" applyFont="1" applyFill="1" applyBorder="1" applyAlignment="1">
      <alignment horizontal="left"/>
    </xf>
    <xf numFmtId="0" fontId="36" fillId="33" borderId="16" xfId="0" applyFont="1" applyFill="1" applyBorder="1" applyAlignment="1">
      <alignment horizontal="left"/>
    </xf>
    <xf numFmtId="164" fontId="18" fillId="33" borderId="15" xfId="42" applyNumberFormat="1" applyFont="1" applyFill="1" applyBorder="1" applyAlignment="1" applyProtection="1">
      <alignment horizontal="left" vertical="center"/>
      <protection/>
    </xf>
    <xf numFmtId="164" fontId="30" fillId="33" borderId="15" xfId="42" applyNumberFormat="1" applyFont="1" applyFill="1" applyBorder="1" applyAlignment="1" applyProtection="1">
      <alignment horizontal="right" vertical="center"/>
      <protection/>
    </xf>
    <xf numFmtId="164" fontId="33" fillId="33" borderId="15" xfId="42" applyNumberFormat="1" applyFont="1" applyFill="1" applyBorder="1" applyAlignment="1" applyProtection="1">
      <alignment horizontal="right" vertical="center"/>
      <protection/>
    </xf>
    <xf numFmtId="164" fontId="31" fillId="33" borderId="15" xfId="42" applyNumberFormat="1" applyFont="1" applyFill="1" applyBorder="1" applyAlignment="1">
      <alignment horizontal="right"/>
    </xf>
    <xf numFmtId="164" fontId="30" fillId="33" borderId="16" xfId="42" applyNumberFormat="1" applyFont="1" applyFill="1" applyBorder="1" applyAlignment="1" applyProtection="1">
      <alignment horizontal="right" vertical="center"/>
      <protection/>
    </xf>
    <xf numFmtId="164" fontId="33" fillId="33" borderId="16" xfId="42" applyNumberFormat="1" applyFont="1" applyFill="1" applyBorder="1" applyAlignment="1" applyProtection="1">
      <alignment horizontal="right" vertical="center"/>
      <protection/>
    </xf>
    <xf numFmtId="164" fontId="31" fillId="33" borderId="16" xfId="42" applyNumberFormat="1" applyFont="1" applyFill="1" applyBorder="1" applyAlignment="1">
      <alignment horizontal="right"/>
    </xf>
    <xf numFmtId="164" fontId="30" fillId="33" borderId="20" xfId="42" applyNumberFormat="1" applyFont="1" applyFill="1" applyBorder="1" applyAlignment="1" applyProtection="1">
      <alignment horizontal="right" vertical="center"/>
      <protection/>
    </xf>
    <xf numFmtId="164" fontId="33" fillId="33" borderId="20" xfId="42" applyNumberFormat="1" applyFont="1" applyFill="1" applyBorder="1" applyAlignment="1" applyProtection="1">
      <alignment horizontal="right" vertical="center"/>
      <protection/>
    </xf>
    <xf numFmtId="0" fontId="25" fillId="33" borderId="16" xfId="0" applyFont="1" applyFill="1" applyBorder="1" applyAlignment="1">
      <alignment horizontal="left"/>
    </xf>
    <xf numFmtId="0" fontId="25" fillId="33" borderId="20" xfId="0" applyFont="1" applyFill="1" applyBorder="1" applyAlignment="1">
      <alignment horizontal="left"/>
    </xf>
    <xf numFmtId="164" fontId="32" fillId="33" borderId="15" xfId="42" applyNumberFormat="1" applyFont="1" applyFill="1" applyBorder="1" applyAlignment="1" applyProtection="1">
      <alignment vertical="center"/>
      <protection/>
    </xf>
    <xf numFmtId="164" fontId="32" fillId="33" borderId="20" xfId="42" applyNumberFormat="1" applyFont="1" applyFill="1" applyBorder="1" applyAlignment="1" applyProtection="1" quotePrefix="1">
      <alignment horizontal="center" vertical="center"/>
      <protection/>
    </xf>
    <xf numFmtId="0" fontId="34" fillId="33" borderId="21" xfId="0" applyFont="1" applyFill="1" applyBorder="1" applyAlignment="1">
      <alignment horizontal="left"/>
    </xf>
    <xf numFmtId="49" fontId="37" fillId="33" borderId="22" xfId="0" applyNumberFormat="1" applyFont="1" applyFill="1" applyBorder="1" applyAlignment="1">
      <alignment horizontal="center" wrapText="1"/>
    </xf>
    <xf numFmtId="164" fontId="37" fillId="33" borderId="0" xfId="42" applyNumberFormat="1" applyFont="1" applyFill="1" applyBorder="1" applyAlignment="1">
      <alignment horizontal="center" wrapText="1"/>
    </xf>
    <xf numFmtId="164" fontId="38" fillId="33" borderId="0" xfId="42" applyNumberFormat="1" applyFont="1" applyFill="1" applyBorder="1" applyAlignment="1">
      <alignment horizontal="center" wrapText="1"/>
    </xf>
    <xf numFmtId="164" fontId="39" fillId="0" borderId="22" xfId="42" applyNumberFormat="1" applyFont="1" applyBorder="1" applyAlignment="1">
      <alignment horizontal="left" wrapText="1"/>
    </xf>
    <xf numFmtId="164" fontId="40" fillId="33" borderId="0" xfId="42" applyNumberFormat="1" applyFont="1" applyFill="1" applyBorder="1" applyAlignment="1">
      <alignment/>
    </xf>
    <xf numFmtId="49" fontId="41" fillId="33" borderId="0" xfId="0" applyNumberFormat="1" applyFont="1" applyFill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164" fontId="38" fillId="33" borderId="0" xfId="42" applyNumberFormat="1" applyFont="1" applyFill="1" applyBorder="1" applyAlignment="1">
      <alignment wrapText="1"/>
    </xf>
    <xf numFmtId="164" fontId="38" fillId="0" borderId="0" xfId="42" applyNumberFormat="1" applyFont="1" applyBorder="1" applyAlignment="1">
      <alignment horizontal="center" wrapText="1"/>
    </xf>
    <xf numFmtId="164" fontId="38" fillId="33" borderId="0" xfId="42" applyNumberFormat="1" applyFont="1" applyFill="1" applyBorder="1" applyAlignment="1">
      <alignment vertical="center"/>
    </xf>
    <xf numFmtId="49" fontId="40" fillId="33" borderId="0" xfId="0" applyNumberFormat="1" applyFont="1" applyFill="1" applyAlignment="1">
      <alignment/>
    </xf>
    <xf numFmtId="49" fontId="40" fillId="0" borderId="0" xfId="0" applyNumberFormat="1" applyFont="1" applyAlignment="1">
      <alignment horizontal="center" wrapText="1"/>
    </xf>
    <xf numFmtId="164" fontId="40" fillId="33" borderId="0" xfId="42" applyNumberFormat="1" applyFont="1" applyFill="1" applyAlignment="1">
      <alignment/>
    </xf>
    <xf numFmtId="164" fontId="42" fillId="33" borderId="0" xfId="42" applyNumberFormat="1" applyFont="1" applyFill="1" applyAlignment="1">
      <alignment/>
    </xf>
    <xf numFmtId="164" fontId="41" fillId="0" borderId="0" xfId="42" applyNumberFormat="1" applyFont="1" applyAlignment="1">
      <alignment horizontal="center"/>
    </xf>
    <xf numFmtId="164" fontId="40" fillId="33" borderId="0" xfId="42" applyNumberFormat="1" applyFont="1" applyFill="1" applyAlignment="1">
      <alignment horizont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horizontal="center" vertical="center"/>
      <protection/>
    </xf>
    <xf numFmtId="49" fontId="41" fillId="33" borderId="0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49" fontId="43" fillId="0" borderId="0" xfId="0" applyNumberFormat="1" applyFont="1" applyFill="1" applyAlignment="1" applyProtection="1">
      <alignment/>
      <protection/>
    </xf>
    <xf numFmtId="49" fontId="44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center"/>
      <protection/>
    </xf>
    <xf numFmtId="49" fontId="35" fillId="0" borderId="0" xfId="0" applyNumberFormat="1" applyFont="1" applyFill="1" applyBorder="1" applyAlignment="1" applyProtection="1">
      <alignment horizontal="left" wrapText="1"/>
      <protection/>
    </xf>
    <xf numFmtId="49" fontId="35" fillId="0" borderId="0" xfId="0" applyNumberFormat="1" applyFont="1" applyFill="1" applyAlignment="1" applyProtection="1">
      <alignment/>
      <protection/>
    </xf>
    <xf numFmtId="49" fontId="44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/>
      <protection locked="0"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2" xfId="0" applyNumberFormat="1" applyFont="1" applyFill="1" applyBorder="1" applyAlignment="1" applyProtection="1">
      <alignment horizontal="center" vertical="center"/>
      <protection/>
    </xf>
    <xf numFmtId="49" fontId="28" fillId="33" borderId="13" xfId="0" applyNumberFormat="1" applyFont="1" applyFill="1" applyBorder="1" applyAlignment="1" applyProtection="1">
      <alignment vertical="center" wrapText="1"/>
      <protection/>
    </xf>
    <xf numFmtId="49" fontId="28" fillId="33" borderId="14" xfId="0" applyNumberFormat="1" applyFont="1" applyFill="1" applyBorder="1" applyAlignment="1" applyProtection="1">
      <alignment vertical="center" wrapText="1"/>
      <protection/>
    </xf>
    <xf numFmtId="164" fontId="31" fillId="33" borderId="10" xfId="42" applyNumberFormat="1" applyFont="1" applyFill="1" applyBorder="1" applyAlignment="1" applyProtection="1">
      <alignment horizontal="center" vertical="center"/>
      <protection/>
    </xf>
    <xf numFmtId="43" fontId="31" fillId="33" borderId="10" xfId="42" applyNumberFormat="1" applyFont="1" applyFill="1" applyBorder="1" applyAlignment="1">
      <alignment horizontal="center"/>
    </xf>
    <xf numFmtId="49" fontId="35" fillId="0" borderId="0" xfId="0" applyNumberFormat="1" applyFont="1" applyFill="1" applyAlignment="1" applyProtection="1">
      <alignment/>
      <protection locked="0"/>
    </xf>
    <xf numFmtId="164" fontId="47" fillId="33" borderId="15" xfId="42" applyNumberFormat="1" applyFont="1" applyFill="1" applyBorder="1" applyAlignment="1" applyProtection="1">
      <alignment horizontal="center" vertical="center"/>
      <protection/>
    </xf>
    <xf numFmtId="164" fontId="31" fillId="34" borderId="15" xfId="42" applyNumberFormat="1" applyFont="1" applyFill="1" applyBorder="1" applyAlignment="1" applyProtection="1">
      <alignment horizontal="center" vertical="center"/>
      <protection/>
    </xf>
    <xf numFmtId="164" fontId="47" fillId="33" borderId="17" xfId="42" applyNumberFormat="1" applyFont="1" applyFill="1" applyBorder="1" applyAlignment="1" applyProtection="1">
      <alignment horizontal="center" vertical="center"/>
      <protection/>
    </xf>
    <xf numFmtId="43" fontId="31" fillId="33" borderId="16" xfId="42" applyNumberFormat="1" applyFont="1" applyFill="1" applyBorder="1" applyAlignment="1">
      <alignment horizontal="center"/>
    </xf>
    <xf numFmtId="164" fontId="47" fillId="33" borderId="16" xfId="42" applyNumberFormat="1" applyFont="1" applyFill="1" applyBorder="1" applyAlignment="1" applyProtection="1">
      <alignment horizontal="center" vertical="center"/>
      <protection/>
    </xf>
    <xf numFmtId="164" fontId="31" fillId="34" borderId="16" xfId="42" applyNumberFormat="1" applyFont="1" applyFill="1" applyBorder="1" applyAlignment="1" applyProtection="1">
      <alignment horizontal="center" vertical="center"/>
      <protection/>
    </xf>
    <xf numFmtId="164" fontId="31" fillId="33" borderId="19" xfId="42" applyNumberFormat="1" applyFont="1" applyFill="1" applyBorder="1" applyAlignment="1">
      <alignment horizontal="center"/>
    </xf>
    <xf numFmtId="164" fontId="31" fillId="34" borderId="19" xfId="42" applyNumberFormat="1" applyFont="1" applyFill="1" applyBorder="1" applyAlignment="1" applyProtection="1">
      <alignment horizontal="center" vertical="center"/>
      <protection/>
    </xf>
    <xf numFmtId="164" fontId="31" fillId="34" borderId="20" xfId="42" applyNumberFormat="1" applyFont="1" applyFill="1" applyBorder="1" applyAlignment="1" applyProtection="1">
      <alignment horizontal="center" vertical="center"/>
      <protection/>
    </xf>
    <xf numFmtId="164" fontId="31" fillId="33" borderId="18" xfId="42" applyNumberFormat="1" applyFont="1" applyFill="1" applyBorder="1" applyAlignment="1">
      <alignment horizontal="center"/>
    </xf>
    <xf numFmtId="164" fontId="28" fillId="33" borderId="15" xfId="42" applyNumberFormat="1" applyFont="1" applyFill="1" applyBorder="1" applyAlignment="1" applyProtection="1">
      <alignment horizontal="center" vertical="center"/>
      <protection/>
    </xf>
    <xf numFmtId="164" fontId="31" fillId="33" borderId="15" xfId="42" applyNumberFormat="1" applyFont="1" applyFill="1" applyBorder="1" applyAlignment="1" applyProtection="1">
      <alignment horizontal="center" vertical="center"/>
      <protection/>
    </xf>
    <xf numFmtId="43" fontId="31" fillId="33" borderId="15" xfId="42" applyNumberFormat="1" applyFont="1" applyFill="1" applyBorder="1" applyAlignment="1">
      <alignment horizontal="center"/>
    </xf>
    <xf numFmtId="164" fontId="47" fillId="33" borderId="20" xfId="42" applyNumberFormat="1" applyFont="1" applyFill="1" applyBorder="1" applyAlignment="1" applyProtection="1">
      <alignment horizontal="center" vertical="center"/>
      <protection/>
    </xf>
    <xf numFmtId="43" fontId="31" fillId="33" borderId="20" xfId="42" applyNumberFormat="1" applyFont="1" applyFill="1" applyBorder="1" applyAlignment="1">
      <alignment horizontal="center"/>
    </xf>
    <xf numFmtId="164" fontId="31" fillId="34" borderId="17" xfId="42" applyNumberFormat="1" applyFont="1" applyFill="1" applyBorder="1" applyAlignment="1" applyProtection="1">
      <alignment horizontal="center" vertical="center"/>
      <protection/>
    </xf>
    <xf numFmtId="43" fontId="31" fillId="33" borderId="17" xfId="42" applyNumberFormat="1" applyFont="1" applyFill="1" applyBorder="1" applyAlignment="1">
      <alignment horizontal="center"/>
    </xf>
    <xf numFmtId="164" fontId="47" fillId="33" borderId="19" xfId="42" applyNumberFormat="1" applyFont="1" applyFill="1" applyBorder="1" applyAlignment="1" applyProtection="1">
      <alignment horizontal="center" vertical="center"/>
      <protection/>
    </xf>
    <xf numFmtId="43" fontId="31" fillId="33" borderId="19" xfId="42" applyNumberFormat="1" applyFont="1" applyFill="1" applyBorder="1" applyAlignment="1">
      <alignment horizontal="center"/>
    </xf>
    <xf numFmtId="164" fontId="18" fillId="33" borderId="16" xfId="42" applyNumberFormat="1" applyFont="1" applyFill="1" applyBorder="1" applyAlignment="1" applyProtection="1">
      <alignment vertical="center"/>
      <protection/>
    </xf>
    <xf numFmtId="164" fontId="47" fillId="33" borderId="10" xfId="42" applyNumberFormat="1" applyFont="1" applyFill="1" applyBorder="1" applyAlignment="1" applyProtection="1">
      <alignment horizontal="center" vertical="center"/>
      <protection/>
    </xf>
    <xf numFmtId="164" fontId="31" fillId="33" borderId="17" xfId="42" applyNumberFormat="1" applyFont="1" applyFill="1" applyBorder="1" applyAlignment="1" applyProtection="1">
      <alignment horizontal="center" vertical="center"/>
      <protection/>
    </xf>
    <xf numFmtId="164" fontId="31" fillId="34" borderId="10" xfId="42" applyNumberFormat="1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>
      <alignment horizontal="left"/>
    </xf>
    <xf numFmtId="1" fontId="31" fillId="34" borderId="16" xfId="42" applyNumberFormat="1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Fill="1" applyBorder="1" applyAlignment="1" applyProtection="1">
      <alignment/>
      <protection locked="0"/>
    </xf>
    <xf numFmtId="43" fontId="31" fillId="33" borderId="0" xfId="42" applyNumberFormat="1" applyFont="1" applyFill="1" applyBorder="1" applyAlignment="1">
      <alignment horizontal="center"/>
    </xf>
    <xf numFmtId="49" fontId="37" fillId="33" borderId="0" xfId="0" applyNumberFormat="1" applyFont="1" applyFill="1" applyBorder="1" applyAlignment="1">
      <alignment horizontal="center" wrapText="1"/>
    </xf>
    <xf numFmtId="164" fontId="39" fillId="0" borderId="0" xfId="42" applyNumberFormat="1" applyFont="1" applyBorder="1" applyAlignment="1">
      <alignment horizontal="center" wrapText="1"/>
    </xf>
    <xf numFmtId="49" fontId="38" fillId="0" borderId="0" xfId="0" applyNumberFormat="1" applyFont="1" applyBorder="1" applyAlignment="1">
      <alignment horizontal="center" wrapText="1"/>
    </xf>
    <xf numFmtId="164" fontId="38" fillId="0" borderId="0" xfId="42" applyNumberFormat="1" applyFont="1" applyBorder="1" applyAlignment="1">
      <alignment horizontal="center" wrapText="1"/>
    </xf>
    <xf numFmtId="164" fontId="40" fillId="33" borderId="0" xfId="42" applyNumberFormat="1" applyFont="1" applyFill="1" applyAlignment="1">
      <alignment/>
    </xf>
    <xf numFmtId="49" fontId="49" fillId="0" borderId="0" xfId="0" applyNumberFormat="1" applyFont="1" applyFill="1" applyBorder="1" applyAlignment="1" applyProtection="1">
      <alignment/>
      <protection locked="0"/>
    </xf>
    <xf numFmtId="49" fontId="50" fillId="33" borderId="0" xfId="0" applyNumberFormat="1" applyFont="1" applyFill="1" applyAlignment="1">
      <alignment wrapText="1"/>
    </xf>
    <xf numFmtId="164" fontId="50" fillId="33" borderId="0" xfId="42" applyNumberFormat="1" applyFont="1" applyFill="1" applyAlignment="1">
      <alignment wrapText="1"/>
    </xf>
    <xf numFmtId="164" fontId="51" fillId="33" borderId="0" xfId="42" applyNumberFormat="1" applyFont="1" applyFill="1" applyAlignment="1">
      <alignment wrapText="1"/>
    </xf>
    <xf numFmtId="49" fontId="38" fillId="0" borderId="0" xfId="0" applyNumberFormat="1" applyFont="1" applyAlignment="1">
      <alignment horizontal="center"/>
    </xf>
    <xf numFmtId="164" fontId="38" fillId="33" borderId="0" xfId="42" applyNumberFormat="1" applyFont="1" applyFill="1" applyAlignment="1">
      <alignment horizontal="center"/>
    </xf>
    <xf numFmtId="49" fontId="38" fillId="33" borderId="0" xfId="0" applyNumberFormat="1" applyFont="1" applyFill="1" applyBorder="1" applyAlignment="1">
      <alignment horizontal="center" wrapText="1"/>
    </xf>
    <xf numFmtId="49" fontId="38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18" fillId="0" borderId="0" xfId="0" applyNumberFormat="1" applyFont="1" applyFill="1" applyAlignment="1" applyProtection="1">
      <alignment wrapText="1"/>
      <protection locked="0"/>
    </xf>
    <xf numFmtId="0" fontId="25" fillId="0" borderId="0" xfId="0" applyNumberFormat="1" applyFont="1" applyFill="1" applyAlignment="1" applyProtection="1">
      <alignment/>
      <protection locked="0"/>
    </xf>
    <xf numFmtId="0" fontId="52" fillId="0" borderId="0" xfId="0" applyNumberFormat="1" applyFont="1" applyFill="1" applyAlignment="1" applyProtection="1">
      <alignment horizontal="center"/>
      <protection locked="0"/>
    </xf>
    <xf numFmtId="49" fontId="52" fillId="0" borderId="0" xfId="0" applyNumberFormat="1" applyFont="1" applyFill="1" applyAlignment="1" applyProtection="1">
      <alignment horizontal="center"/>
      <protection locked="0"/>
    </xf>
    <xf numFmtId="49" fontId="5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19075"/>
    <xdr:sp>
      <xdr:nvSpPr>
        <xdr:cNvPr id="1" name="Text Box 1"/>
        <xdr:cNvSpPr txBox="1">
          <a:spLocks noChangeArrowheads="1"/>
        </xdr:cNvSpPr>
      </xdr:nvSpPr>
      <xdr:spPr>
        <a:xfrm>
          <a:off x="1733550" y="209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19075"/>
    <xdr:sp>
      <xdr:nvSpPr>
        <xdr:cNvPr id="2" name="Text Box 1"/>
        <xdr:cNvSpPr txBox="1">
          <a:spLocks noChangeArrowheads="1"/>
        </xdr:cNvSpPr>
      </xdr:nvSpPr>
      <xdr:spPr>
        <a:xfrm>
          <a:off x="1733550" y="209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%20chuy&#7875;n%20d&#7919;%20li&#7879;u\BC_%20TK9%20th&#225;ng%20tho%20TT08\10%20thang\BC-10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3">
          <cell r="B3" t="str">
            <v>10 tháng năm 2017</v>
          </cell>
        </row>
        <row r="4">
          <cell r="B4" t="str">
            <v>Cục THADS tỉnh Bắc Giang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0">
      <selection activeCell="B35" sqref="B35"/>
    </sheetView>
  </sheetViews>
  <sheetFormatPr defaultColWidth="9.140625" defaultRowHeight="15"/>
  <cols>
    <col min="1" max="1" width="5.28125" style="108" customWidth="1"/>
    <col min="2" max="2" width="20.7109375" style="0" customWidth="1"/>
  </cols>
  <sheetData>
    <row r="1" spans="1:19" ht="16.5">
      <c r="A1" s="104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2</v>
      </c>
      <c r="Q1" s="4"/>
      <c r="R1" s="4"/>
      <c r="S1" s="4"/>
    </row>
    <row r="2" spans="1:19" ht="16.5">
      <c r="A2" s="5" t="s">
        <v>3</v>
      </c>
      <c r="B2" s="5"/>
      <c r="C2" s="5"/>
      <c r="D2" s="5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7" t="str">
        <f>'[1]Thong tin'!B4</f>
        <v>Cục THADS tỉnh Bắc Giang</v>
      </c>
      <c r="Q2" s="7"/>
      <c r="R2" s="7"/>
      <c r="S2" s="7"/>
    </row>
    <row r="3" spans="1:19" ht="17.25">
      <c r="A3" s="5" t="s">
        <v>5</v>
      </c>
      <c r="B3" s="5"/>
      <c r="C3" s="5"/>
      <c r="D3" s="5"/>
      <c r="E3" s="8" t="str">
        <f>'[1]Thong tin'!B3</f>
        <v>10 tháng năm 2017</v>
      </c>
      <c r="F3" s="8"/>
      <c r="G3" s="8"/>
      <c r="H3" s="8"/>
      <c r="I3" s="8"/>
      <c r="J3" s="8"/>
      <c r="K3" s="8"/>
      <c r="L3" s="8"/>
      <c r="M3" s="8"/>
      <c r="N3" s="8"/>
      <c r="O3" s="8"/>
      <c r="P3" s="4" t="s">
        <v>6</v>
      </c>
      <c r="Q3" s="1"/>
      <c r="R3" s="4"/>
      <c r="S3" s="4"/>
    </row>
    <row r="4" spans="1:19" ht="15.75">
      <c r="A4" s="105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10" t="s">
        <v>8</v>
      </c>
      <c r="Q4" s="10"/>
      <c r="R4" s="10"/>
      <c r="S4" s="10"/>
    </row>
    <row r="5" spans="1:19" ht="15">
      <c r="A5" s="104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" t="s">
        <v>9</v>
      </c>
      <c r="R5" s="13"/>
      <c r="S5" s="13"/>
    </row>
    <row r="6" spans="1:19" ht="15">
      <c r="A6" s="14" t="s">
        <v>10</v>
      </c>
      <c r="B6" s="14"/>
      <c r="C6" s="15" t="s">
        <v>11</v>
      </c>
      <c r="D6" s="15"/>
      <c r="E6" s="15"/>
      <c r="F6" s="15" t="s">
        <v>12</v>
      </c>
      <c r="G6" s="15" t="s">
        <v>13</v>
      </c>
      <c r="H6" s="16" t="s">
        <v>14</v>
      </c>
      <c r="I6" s="16"/>
      <c r="J6" s="16"/>
      <c r="K6" s="16"/>
      <c r="L6" s="16"/>
      <c r="M6" s="16"/>
      <c r="N6" s="16"/>
      <c r="O6" s="16"/>
      <c r="P6" s="16"/>
      <c r="Q6" s="16"/>
      <c r="R6" s="15" t="s">
        <v>15</v>
      </c>
      <c r="S6" s="15" t="s">
        <v>16</v>
      </c>
    </row>
    <row r="7" spans="1:19" ht="15">
      <c r="A7" s="14"/>
      <c r="B7" s="14"/>
      <c r="C7" s="15" t="s">
        <v>17</v>
      </c>
      <c r="D7" s="17" t="s">
        <v>18</v>
      </c>
      <c r="E7" s="17"/>
      <c r="F7" s="15"/>
      <c r="G7" s="15"/>
      <c r="H7" s="15" t="s">
        <v>14</v>
      </c>
      <c r="I7" s="15" t="s">
        <v>19</v>
      </c>
      <c r="J7" s="15"/>
      <c r="K7" s="15"/>
      <c r="L7" s="15"/>
      <c r="M7" s="15"/>
      <c r="N7" s="15"/>
      <c r="O7" s="15"/>
      <c r="P7" s="15"/>
      <c r="Q7" s="15" t="s">
        <v>20</v>
      </c>
      <c r="R7" s="15"/>
      <c r="S7" s="15"/>
    </row>
    <row r="8" spans="1:19" ht="15">
      <c r="A8" s="14"/>
      <c r="B8" s="14"/>
      <c r="C8" s="15"/>
      <c r="D8" s="17" t="s">
        <v>21</v>
      </c>
      <c r="E8" s="17" t="s">
        <v>22</v>
      </c>
      <c r="F8" s="15"/>
      <c r="G8" s="15"/>
      <c r="H8" s="15"/>
      <c r="I8" s="15" t="s">
        <v>23</v>
      </c>
      <c r="J8" s="17" t="s">
        <v>18</v>
      </c>
      <c r="K8" s="17"/>
      <c r="L8" s="17"/>
      <c r="M8" s="17"/>
      <c r="N8" s="17"/>
      <c r="O8" s="17"/>
      <c r="P8" s="17"/>
      <c r="Q8" s="15"/>
      <c r="R8" s="15"/>
      <c r="S8" s="15"/>
    </row>
    <row r="9" spans="1:19" ht="60">
      <c r="A9" s="14"/>
      <c r="B9" s="14"/>
      <c r="C9" s="15"/>
      <c r="D9" s="17"/>
      <c r="E9" s="17"/>
      <c r="F9" s="15"/>
      <c r="G9" s="15"/>
      <c r="H9" s="15"/>
      <c r="I9" s="15"/>
      <c r="J9" s="18" t="s">
        <v>24</v>
      </c>
      <c r="K9" s="18" t="s">
        <v>25</v>
      </c>
      <c r="L9" s="18" t="s">
        <v>26</v>
      </c>
      <c r="M9" s="18" t="s">
        <v>27</v>
      </c>
      <c r="N9" s="18" t="s">
        <v>28</v>
      </c>
      <c r="O9" s="18" t="s">
        <v>29</v>
      </c>
      <c r="P9" s="18" t="s">
        <v>30</v>
      </c>
      <c r="Q9" s="15"/>
      <c r="R9" s="15"/>
      <c r="S9" s="15"/>
    </row>
    <row r="10" spans="1:19" ht="15">
      <c r="A10" s="19" t="s">
        <v>31</v>
      </c>
      <c r="B10" s="20"/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1">
        <v>7</v>
      </c>
      <c r="J10" s="21">
        <v>8</v>
      </c>
      <c r="K10" s="21">
        <v>9</v>
      </c>
      <c r="L10" s="21">
        <v>10</v>
      </c>
      <c r="M10" s="21">
        <v>11</v>
      </c>
      <c r="N10" s="21">
        <v>12</v>
      </c>
      <c r="O10" s="21">
        <v>13</v>
      </c>
      <c r="P10" s="21">
        <v>14</v>
      </c>
      <c r="Q10" s="21">
        <v>15</v>
      </c>
      <c r="R10" s="21">
        <v>16</v>
      </c>
      <c r="S10" s="22">
        <v>17</v>
      </c>
    </row>
    <row r="11" spans="1:19" ht="15">
      <c r="A11" s="23" t="s">
        <v>32</v>
      </c>
      <c r="B11" s="24"/>
      <c r="C11" s="25">
        <f>+D11+E11</f>
        <v>11100</v>
      </c>
      <c r="D11" s="25">
        <f>+D12+D25</f>
        <v>4717</v>
      </c>
      <c r="E11" s="25">
        <f>+E12+E25</f>
        <v>6383</v>
      </c>
      <c r="F11" s="25">
        <f>+F12+F25</f>
        <v>151</v>
      </c>
      <c r="G11" s="25">
        <f>+G12+G25</f>
        <v>4</v>
      </c>
      <c r="H11" s="25">
        <f>+I11+Q11</f>
        <v>10949</v>
      </c>
      <c r="I11" s="25">
        <f>+J11+K11+L11+M11+N11+O11+P11</f>
        <v>7993</v>
      </c>
      <c r="J11" s="25">
        <f aca="true" t="shared" si="0" ref="J11:Q11">+J12+J25</f>
        <v>5927</v>
      </c>
      <c r="K11" s="25">
        <f t="shared" si="0"/>
        <v>193</v>
      </c>
      <c r="L11" s="25">
        <f t="shared" si="0"/>
        <v>1755</v>
      </c>
      <c r="M11" s="25">
        <f t="shared" si="0"/>
        <v>92</v>
      </c>
      <c r="N11" s="25">
        <f t="shared" si="0"/>
        <v>4</v>
      </c>
      <c r="O11" s="25">
        <f t="shared" si="0"/>
        <v>0</v>
      </c>
      <c r="P11" s="25">
        <f t="shared" si="0"/>
        <v>22</v>
      </c>
      <c r="Q11" s="25">
        <f t="shared" si="0"/>
        <v>2956</v>
      </c>
      <c r="R11" s="25">
        <f>+Q11+P11+O11+N11+M11+L11</f>
        <v>4829</v>
      </c>
      <c r="S11" s="26">
        <f>+(J11+K11)/I11*100</f>
        <v>76.5669961216064</v>
      </c>
    </row>
    <row r="12" spans="1:19" ht="15">
      <c r="A12" s="27" t="s">
        <v>31</v>
      </c>
      <c r="B12" s="28" t="s">
        <v>33</v>
      </c>
      <c r="C12" s="29">
        <f>+D12+E12</f>
        <v>165</v>
      </c>
      <c r="D12" s="29">
        <f aca="true" t="shared" si="1" ref="D12:Q12">+SUM(D13:D24)</f>
        <v>24</v>
      </c>
      <c r="E12" s="29">
        <f t="shared" si="1"/>
        <v>141</v>
      </c>
      <c r="F12" s="29">
        <f t="shared" si="1"/>
        <v>2</v>
      </c>
      <c r="G12" s="29">
        <f t="shared" si="1"/>
        <v>2</v>
      </c>
      <c r="H12" s="29">
        <f t="shared" si="1"/>
        <v>163</v>
      </c>
      <c r="I12" s="29">
        <f t="shared" si="1"/>
        <v>154</v>
      </c>
      <c r="J12" s="29">
        <f t="shared" si="1"/>
        <v>117</v>
      </c>
      <c r="K12" s="29">
        <f t="shared" si="1"/>
        <v>0</v>
      </c>
      <c r="L12" s="29">
        <f t="shared" si="1"/>
        <v>36</v>
      </c>
      <c r="M12" s="29">
        <f t="shared" si="1"/>
        <v>1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9</v>
      </c>
      <c r="R12" s="29">
        <f>+Q12+P12+O12+N12+M12+L12</f>
        <v>46</v>
      </c>
      <c r="S12" s="30">
        <f>+(J12+K12)/I12*100</f>
        <v>75.97402597402598</v>
      </c>
    </row>
    <row r="13" spans="1:19" ht="15">
      <c r="A13" s="31" t="s">
        <v>34</v>
      </c>
      <c r="B13" s="32" t="s">
        <v>35</v>
      </c>
      <c r="C13" s="33">
        <v>12</v>
      </c>
      <c r="D13" s="34">
        <v>1</v>
      </c>
      <c r="E13" s="34">
        <v>11</v>
      </c>
      <c r="F13" s="34">
        <v>0</v>
      </c>
      <c r="G13" s="35"/>
      <c r="H13" s="33">
        <v>12</v>
      </c>
      <c r="I13" s="33">
        <v>12</v>
      </c>
      <c r="J13" s="34">
        <v>9</v>
      </c>
      <c r="K13" s="34"/>
      <c r="L13" s="34">
        <v>3</v>
      </c>
      <c r="M13" s="34">
        <v>0</v>
      </c>
      <c r="N13" s="34"/>
      <c r="O13" s="34"/>
      <c r="P13" s="34"/>
      <c r="Q13" s="34">
        <v>0</v>
      </c>
      <c r="R13" s="33">
        <v>3</v>
      </c>
      <c r="S13" s="36">
        <v>72.72727272727273</v>
      </c>
    </row>
    <row r="14" spans="1:19" ht="15">
      <c r="A14" s="37" t="s">
        <v>36</v>
      </c>
      <c r="B14" s="38" t="s">
        <v>37</v>
      </c>
      <c r="C14" s="33">
        <v>21</v>
      </c>
      <c r="D14" s="39">
        <v>2</v>
      </c>
      <c r="E14" s="39">
        <v>19</v>
      </c>
      <c r="F14" s="39">
        <v>0</v>
      </c>
      <c r="G14" s="40"/>
      <c r="H14" s="33">
        <v>21</v>
      </c>
      <c r="I14" s="33">
        <v>20</v>
      </c>
      <c r="J14" s="39">
        <v>15</v>
      </c>
      <c r="K14" s="39"/>
      <c r="L14" s="39">
        <v>5</v>
      </c>
      <c r="M14" s="39">
        <v>0</v>
      </c>
      <c r="N14" s="39"/>
      <c r="O14" s="39"/>
      <c r="P14" s="39"/>
      <c r="Q14" s="39">
        <v>1</v>
      </c>
      <c r="R14" s="33">
        <v>6</v>
      </c>
      <c r="S14" s="36">
        <v>70</v>
      </c>
    </row>
    <row r="15" spans="1:19" ht="15">
      <c r="A15" s="41" t="s">
        <v>38</v>
      </c>
      <c r="B15" s="42" t="s">
        <v>39</v>
      </c>
      <c r="C15" s="33">
        <v>13</v>
      </c>
      <c r="D15" s="43">
        <v>4</v>
      </c>
      <c r="E15" s="43">
        <v>9</v>
      </c>
      <c r="F15" s="43">
        <v>0</v>
      </c>
      <c r="G15" s="44"/>
      <c r="H15" s="33">
        <v>13</v>
      </c>
      <c r="I15" s="33">
        <v>9</v>
      </c>
      <c r="J15" s="43">
        <v>7</v>
      </c>
      <c r="K15" s="43"/>
      <c r="L15" s="43">
        <v>2</v>
      </c>
      <c r="M15" s="43">
        <v>0</v>
      </c>
      <c r="N15" s="43"/>
      <c r="O15" s="43"/>
      <c r="P15" s="43"/>
      <c r="Q15" s="43">
        <v>4</v>
      </c>
      <c r="R15" s="33">
        <v>6</v>
      </c>
      <c r="S15" s="36">
        <v>70</v>
      </c>
    </row>
    <row r="16" spans="1:19" ht="15">
      <c r="A16" s="37" t="s">
        <v>40</v>
      </c>
      <c r="B16" s="45" t="s">
        <v>41</v>
      </c>
      <c r="C16" s="33">
        <v>6</v>
      </c>
      <c r="D16" s="43">
        <v>4</v>
      </c>
      <c r="E16" s="43">
        <v>2</v>
      </c>
      <c r="F16" s="43">
        <v>0</v>
      </c>
      <c r="G16" s="44"/>
      <c r="H16" s="33">
        <v>6</v>
      </c>
      <c r="I16" s="33">
        <v>5</v>
      </c>
      <c r="J16" s="43">
        <v>2</v>
      </c>
      <c r="K16" s="43"/>
      <c r="L16" s="43">
        <v>2</v>
      </c>
      <c r="M16" s="43">
        <v>1</v>
      </c>
      <c r="N16" s="43"/>
      <c r="O16" s="43"/>
      <c r="P16" s="43"/>
      <c r="Q16" s="43">
        <v>1</v>
      </c>
      <c r="R16" s="33">
        <v>4</v>
      </c>
      <c r="S16" s="36">
        <v>40</v>
      </c>
    </row>
    <row r="17" spans="1:19" ht="15">
      <c r="A17" s="41" t="s">
        <v>42</v>
      </c>
      <c r="B17" s="45" t="s">
        <v>43</v>
      </c>
      <c r="C17" s="33">
        <v>17</v>
      </c>
      <c r="D17" s="43">
        <v>2</v>
      </c>
      <c r="E17" s="43">
        <v>15</v>
      </c>
      <c r="F17" s="43">
        <v>0</v>
      </c>
      <c r="G17" s="44"/>
      <c r="H17" s="33">
        <v>17</v>
      </c>
      <c r="I17" s="33">
        <v>17</v>
      </c>
      <c r="J17" s="43">
        <v>11</v>
      </c>
      <c r="K17" s="43"/>
      <c r="L17" s="43">
        <v>6</v>
      </c>
      <c r="M17" s="43">
        <v>0</v>
      </c>
      <c r="N17" s="43"/>
      <c r="O17" s="43"/>
      <c r="P17" s="43"/>
      <c r="Q17" s="43">
        <v>0</v>
      </c>
      <c r="R17" s="33">
        <v>6</v>
      </c>
      <c r="S17" s="36">
        <v>88.88888888888889</v>
      </c>
    </row>
    <row r="18" spans="1:19" ht="15">
      <c r="A18" s="37" t="s">
        <v>44</v>
      </c>
      <c r="B18" s="45" t="s">
        <v>45</v>
      </c>
      <c r="C18" s="33">
        <v>27</v>
      </c>
      <c r="D18" s="43">
        <v>4</v>
      </c>
      <c r="E18" s="43">
        <v>23</v>
      </c>
      <c r="F18" s="43">
        <v>0</v>
      </c>
      <c r="G18" s="44"/>
      <c r="H18" s="33">
        <v>27</v>
      </c>
      <c r="I18" s="33">
        <v>25</v>
      </c>
      <c r="J18" s="43">
        <v>20</v>
      </c>
      <c r="K18" s="43"/>
      <c r="L18" s="43">
        <v>5</v>
      </c>
      <c r="M18" s="43">
        <v>0</v>
      </c>
      <c r="N18" s="43"/>
      <c r="O18" s="43"/>
      <c r="P18" s="43"/>
      <c r="Q18" s="43">
        <v>2</v>
      </c>
      <c r="R18" s="33">
        <v>7</v>
      </c>
      <c r="S18" s="36">
        <v>75</v>
      </c>
    </row>
    <row r="19" spans="1:19" ht="15">
      <c r="A19" s="41" t="s">
        <v>46</v>
      </c>
      <c r="B19" s="45" t="s">
        <v>47</v>
      </c>
      <c r="C19" s="33">
        <v>7</v>
      </c>
      <c r="D19" s="43">
        <v>2</v>
      </c>
      <c r="E19" s="43">
        <v>5</v>
      </c>
      <c r="F19" s="43">
        <v>0</v>
      </c>
      <c r="G19" s="44">
        <v>2</v>
      </c>
      <c r="H19" s="33">
        <v>7</v>
      </c>
      <c r="I19" s="33">
        <v>7</v>
      </c>
      <c r="J19" s="43">
        <v>7</v>
      </c>
      <c r="K19" s="43"/>
      <c r="L19" s="43">
        <v>0</v>
      </c>
      <c r="M19" s="43">
        <v>0</v>
      </c>
      <c r="N19" s="43"/>
      <c r="O19" s="43"/>
      <c r="P19" s="43"/>
      <c r="Q19" s="43">
        <v>0</v>
      </c>
      <c r="R19" s="33">
        <v>0</v>
      </c>
      <c r="S19" s="36">
        <v>100</v>
      </c>
    </row>
    <row r="20" spans="1:19" ht="15">
      <c r="A20" s="37" t="s">
        <v>48</v>
      </c>
      <c r="B20" s="45" t="s">
        <v>49</v>
      </c>
      <c r="C20" s="33">
        <v>12</v>
      </c>
      <c r="D20" s="43">
        <v>1</v>
      </c>
      <c r="E20" s="43">
        <v>11</v>
      </c>
      <c r="F20" s="43">
        <v>0</v>
      </c>
      <c r="G20" s="44"/>
      <c r="H20" s="33">
        <v>12</v>
      </c>
      <c r="I20" s="33">
        <v>12</v>
      </c>
      <c r="J20" s="43">
        <v>9</v>
      </c>
      <c r="K20" s="43"/>
      <c r="L20" s="43">
        <v>3</v>
      </c>
      <c r="M20" s="43">
        <v>0</v>
      </c>
      <c r="N20" s="43"/>
      <c r="O20" s="43"/>
      <c r="P20" s="43"/>
      <c r="Q20" s="43">
        <v>0</v>
      </c>
      <c r="R20" s="33">
        <v>3</v>
      </c>
      <c r="S20" s="36">
        <v>66.66666666666666</v>
      </c>
    </row>
    <row r="21" spans="1:19" ht="15">
      <c r="A21" s="41" t="s">
        <v>50</v>
      </c>
      <c r="B21" s="42" t="s">
        <v>51</v>
      </c>
      <c r="C21" s="33">
        <v>12</v>
      </c>
      <c r="D21" s="43">
        <v>1</v>
      </c>
      <c r="E21" s="43">
        <v>11</v>
      </c>
      <c r="F21" s="43">
        <v>1</v>
      </c>
      <c r="G21" s="44"/>
      <c r="H21" s="33">
        <v>11</v>
      </c>
      <c r="I21" s="33">
        <v>11</v>
      </c>
      <c r="J21" s="43">
        <v>11</v>
      </c>
      <c r="K21" s="43"/>
      <c r="L21" s="43">
        <v>0</v>
      </c>
      <c r="M21" s="43">
        <v>0</v>
      </c>
      <c r="N21" s="43"/>
      <c r="O21" s="43"/>
      <c r="P21" s="43"/>
      <c r="Q21" s="43">
        <v>0</v>
      </c>
      <c r="R21" s="33">
        <v>0</v>
      </c>
      <c r="S21" s="36">
        <v>100</v>
      </c>
    </row>
    <row r="22" spans="1:19" ht="15">
      <c r="A22" s="37" t="s">
        <v>52</v>
      </c>
      <c r="B22" s="42" t="s">
        <v>53</v>
      </c>
      <c r="C22" s="33">
        <v>17</v>
      </c>
      <c r="D22" s="43">
        <v>1</v>
      </c>
      <c r="E22" s="43">
        <v>16</v>
      </c>
      <c r="F22" s="43">
        <v>0</v>
      </c>
      <c r="G22" s="44"/>
      <c r="H22" s="33">
        <v>17</v>
      </c>
      <c r="I22" s="33">
        <v>17</v>
      </c>
      <c r="J22" s="43">
        <v>15</v>
      </c>
      <c r="K22" s="43"/>
      <c r="L22" s="43">
        <v>2</v>
      </c>
      <c r="M22" s="43">
        <v>0</v>
      </c>
      <c r="N22" s="43"/>
      <c r="O22" s="43"/>
      <c r="P22" s="43"/>
      <c r="Q22" s="43">
        <v>0</v>
      </c>
      <c r="R22" s="33">
        <v>2</v>
      </c>
      <c r="S22" s="36">
        <v>70.58823529411765</v>
      </c>
    </row>
    <row r="23" spans="1:19" ht="15">
      <c r="A23" s="37">
        <v>11</v>
      </c>
      <c r="B23" s="38" t="s">
        <v>54</v>
      </c>
      <c r="C23" s="33">
        <v>18</v>
      </c>
      <c r="D23" s="43">
        <v>2</v>
      </c>
      <c r="E23" s="43">
        <v>16</v>
      </c>
      <c r="F23" s="43">
        <v>0</v>
      </c>
      <c r="G23" s="44"/>
      <c r="H23" s="33">
        <v>18</v>
      </c>
      <c r="I23" s="33">
        <v>17</v>
      </c>
      <c r="J23" s="43">
        <v>9</v>
      </c>
      <c r="K23" s="43"/>
      <c r="L23" s="43">
        <v>8</v>
      </c>
      <c r="M23" s="43">
        <v>0</v>
      </c>
      <c r="N23" s="43"/>
      <c r="O23" s="43"/>
      <c r="P23" s="43"/>
      <c r="Q23" s="43">
        <v>1</v>
      </c>
      <c r="R23" s="33">
        <v>9</v>
      </c>
      <c r="S23" s="36"/>
    </row>
    <row r="24" spans="1:19" ht="15">
      <c r="A24" s="41">
        <v>12</v>
      </c>
      <c r="B24" s="38" t="s">
        <v>55</v>
      </c>
      <c r="C24" s="33">
        <v>3</v>
      </c>
      <c r="D24" s="43">
        <v>0</v>
      </c>
      <c r="E24" s="43">
        <v>3</v>
      </c>
      <c r="F24" s="43">
        <v>1</v>
      </c>
      <c r="G24" s="44"/>
      <c r="H24" s="33">
        <v>2</v>
      </c>
      <c r="I24" s="33">
        <v>2</v>
      </c>
      <c r="J24" s="43">
        <v>2</v>
      </c>
      <c r="K24" s="43"/>
      <c r="L24" s="43">
        <v>0</v>
      </c>
      <c r="M24" s="43">
        <v>0</v>
      </c>
      <c r="N24" s="43"/>
      <c r="O24" s="43"/>
      <c r="P24" s="43"/>
      <c r="Q24" s="43">
        <v>0</v>
      </c>
      <c r="R24" s="33">
        <v>0</v>
      </c>
      <c r="S24" s="36">
        <v>66.66666666666666</v>
      </c>
    </row>
    <row r="25" spans="1:19" ht="15">
      <c r="A25" s="29" t="s">
        <v>56</v>
      </c>
      <c r="B25" s="46" t="s">
        <v>57</v>
      </c>
      <c r="C25" s="29">
        <f>+D25+E25</f>
        <v>10935</v>
      </c>
      <c r="D25" s="47">
        <f aca="true" t="shared" si="2" ref="D25:Q25">+D26+D37+D45+D52+D55+D61+D68+D73+D80+D87</f>
        <v>4693</v>
      </c>
      <c r="E25" s="47">
        <f t="shared" si="2"/>
        <v>6242</v>
      </c>
      <c r="F25" s="47">
        <f t="shared" si="2"/>
        <v>149</v>
      </c>
      <c r="G25" s="47">
        <f t="shared" si="2"/>
        <v>2</v>
      </c>
      <c r="H25" s="29">
        <f>+I25+Q25</f>
        <v>10786</v>
      </c>
      <c r="I25" s="29">
        <f>+J25+K25+L25+M25+N25+O25+P25</f>
        <v>7839</v>
      </c>
      <c r="J25" s="47">
        <f t="shared" si="2"/>
        <v>5810</v>
      </c>
      <c r="K25" s="47">
        <f t="shared" si="2"/>
        <v>193</v>
      </c>
      <c r="L25" s="47">
        <f t="shared" si="2"/>
        <v>1719</v>
      </c>
      <c r="M25" s="47">
        <f t="shared" si="2"/>
        <v>91</v>
      </c>
      <c r="N25" s="47">
        <f t="shared" si="2"/>
        <v>4</v>
      </c>
      <c r="O25" s="47">
        <f t="shared" si="2"/>
        <v>0</v>
      </c>
      <c r="P25" s="47">
        <f t="shared" si="2"/>
        <v>22</v>
      </c>
      <c r="Q25" s="47">
        <f t="shared" si="2"/>
        <v>2947</v>
      </c>
      <c r="R25" s="47">
        <f>+R26+R37+R45+R52+R55+R61+R68+R73+R80+R87</f>
        <v>4783</v>
      </c>
      <c r="S25" s="48">
        <f>+(J25+K25)/I25*100</f>
        <v>76.57864523536165</v>
      </c>
    </row>
    <row r="26" spans="1:19" ht="15.75">
      <c r="A26" s="27" t="s">
        <v>58</v>
      </c>
      <c r="B26" s="49" t="s">
        <v>59</v>
      </c>
      <c r="C26" s="29">
        <f>+D26+E26</f>
        <v>1936</v>
      </c>
      <c r="D26" s="29">
        <f>+SUM(D27:D36)</f>
        <v>942</v>
      </c>
      <c r="E26" s="29">
        <f aca="true" t="shared" si="3" ref="E26:Q26">+SUM(E27:E36)</f>
        <v>994</v>
      </c>
      <c r="F26" s="29">
        <f t="shared" si="3"/>
        <v>36</v>
      </c>
      <c r="G26" s="29">
        <f t="shared" si="3"/>
        <v>2</v>
      </c>
      <c r="H26" s="29">
        <f>+I26+Q26</f>
        <v>1900</v>
      </c>
      <c r="I26" s="29">
        <f>+J26+K26+L26+M26+N26+O26+P26</f>
        <v>1241</v>
      </c>
      <c r="J26" s="29">
        <f t="shared" si="3"/>
        <v>931</v>
      </c>
      <c r="K26" s="29">
        <f t="shared" si="3"/>
        <v>49</v>
      </c>
      <c r="L26" s="29">
        <f t="shared" si="3"/>
        <v>200</v>
      </c>
      <c r="M26" s="29">
        <f t="shared" si="3"/>
        <v>48</v>
      </c>
      <c r="N26" s="29">
        <f t="shared" si="3"/>
        <v>2</v>
      </c>
      <c r="O26" s="29">
        <f t="shared" si="3"/>
        <v>0</v>
      </c>
      <c r="P26" s="29">
        <f t="shared" si="3"/>
        <v>11</v>
      </c>
      <c r="Q26" s="29">
        <f t="shared" si="3"/>
        <v>659</v>
      </c>
      <c r="R26" s="29">
        <f>+SUM(R27:R36)</f>
        <v>920</v>
      </c>
      <c r="S26" s="30">
        <f>+(J26+K26)/I26*100</f>
        <v>78.96857373086222</v>
      </c>
    </row>
    <row r="27" spans="1:19" ht="15">
      <c r="A27" s="50" t="s">
        <v>34</v>
      </c>
      <c r="B27" s="32" t="s">
        <v>39</v>
      </c>
      <c r="C27" s="51">
        <v>24</v>
      </c>
      <c r="D27" s="34">
        <v>6</v>
      </c>
      <c r="E27" s="34">
        <v>18</v>
      </c>
      <c r="F27" s="34">
        <v>2</v>
      </c>
      <c r="G27" s="34">
        <v>0</v>
      </c>
      <c r="H27" s="51">
        <v>22</v>
      </c>
      <c r="I27" s="51">
        <v>22</v>
      </c>
      <c r="J27" s="34">
        <v>21</v>
      </c>
      <c r="K27" s="34">
        <v>1</v>
      </c>
      <c r="L27" s="34">
        <v>0</v>
      </c>
      <c r="M27" s="34">
        <v>0</v>
      </c>
      <c r="N27" s="34">
        <v>0</v>
      </c>
      <c r="O27" s="34"/>
      <c r="P27" s="34">
        <v>0</v>
      </c>
      <c r="Q27" s="34">
        <v>0</v>
      </c>
      <c r="R27" s="33">
        <v>0</v>
      </c>
      <c r="S27" s="36">
        <v>1</v>
      </c>
    </row>
    <row r="28" spans="1:19" ht="15">
      <c r="A28" s="52">
        <v>2</v>
      </c>
      <c r="B28" s="42" t="s">
        <v>55</v>
      </c>
      <c r="C28" s="33">
        <v>85</v>
      </c>
      <c r="D28" s="43">
        <v>18</v>
      </c>
      <c r="E28" s="43">
        <v>67</v>
      </c>
      <c r="F28" s="43">
        <v>1</v>
      </c>
      <c r="G28" s="43">
        <v>2</v>
      </c>
      <c r="H28" s="33">
        <v>84</v>
      </c>
      <c r="I28" s="33">
        <v>84</v>
      </c>
      <c r="J28" s="43">
        <v>84</v>
      </c>
      <c r="K28" s="43"/>
      <c r="L28" s="43">
        <v>0</v>
      </c>
      <c r="M28" s="43"/>
      <c r="N28" s="43">
        <v>0</v>
      </c>
      <c r="O28" s="43"/>
      <c r="P28" s="43">
        <v>0</v>
      </c>
      <c r="Q28" s="43">
        <v>0</v>
      </c>
      <c r="R28" s="33">
        <v>0</v>
      </c>
      <c r="S28" s="36">
        <v>0.7777777777777778</v>
      </c>
    </row>
    <row r="29" spans="1:19" ht="15">
      <c r="A29" s="52">
        <v>3</v>
      </c>
      <c r="B29" s="42" t="s">
        <v>60</v>
      </c>
      <c r="C29" s="33">
        <v>99</v>
      </c>
      <c r="D29" s="43">
        <v>12</v>
      </c>
      <c r="E29" s="43">
        <v>87</v>
      </c>
      <c r="F29" s="43">
        <v>2</v>
      </c>
      <c r="G29" s="43"/>
      <c r="H29" s="33">
        <v>97</v>
      </c>
      <c r="I29" s="33">
        <v>97</v>
      </c>
      <c r="J29" s="43">
        <v>95</v>
      </c>
      <c r="K29" s="43">
        <v>2</v>
      </c>
      <c r="L29" s="43">
        <v>0</v>
      </c>
      <c r="M29" s="43">
        <v>0</v>
      </c>
      <c r="N29" s="43">
        <v>0</v>
      </c>
      <c r="O29" s="43"/>
      <c r="P29" s="43">
        <v>0</v>
      </c>
      <c r="Q29" s="43">
        <v>0</v>
      </c>
      <c r="R29" s="33">
        <v>0</v>
      </c>
      <c r="S29" s="36">
        <v>1</v>
      </c>
    </row>
    <row r="30" spans="1:19" ht="15">
      <c r="A30" s="52">
        <v>4</v>
      </c>
      <c r="B30" s="42" t="s">
        <v>61</v>
      </c>
      <c r="C30" s="33">
        <v>269</v>
      </c>
      <c r="D30" s="43">
        <v>136</v>
      </c>
      <c r="E30" s="43">
        <v>133</v>
      </c>
      <c r="F30" s="43">
        <v>2</v>
      </c>
      <c r="G30" s="43"/>
      <c r="H30" s="33">
        <v>267</v>
      </c>
      <c r="I30" s="33">
        <v>169</v>
      </c>
      <c r="J30" s="43">
        <v>117</v>
      </c>
      <c r="K30" s="43">
        <v>13</v>
      </c>
      <c r="L30" s="43">
        <v>38</v>
      </c>
      <c r="M30" s="43">
        <v>0</v>
      </c>
      <c r="N30" s="43">
        <v>0</v>
      </c>
      <c r="O30" s="43"/>
      <c r="P30" s="43">
        <v>1</v>
      </c>
      <c r="Q30" s="43">
        <v>98</v>
      </c>
      <c r="R30" s="33">
        <v>137</v>
      </c>
      <c r="S30" s="36">
        <v>0.7834394904458599</v>
      </c>
    </row>
    <row r="31" spans="1:19" ht="15">
      <c r="A31" s="52">
        <v>5</v>
      </c>
      <c r="B31" s="42" t="s">
        <v>62</v>
      </c>
      <c r="C31" s="33">
        <v>331</v>
      </c>
      <c r="D31" s="43">
        <v>160</v>
      </c>
      <c r="E31" s="43">
        <v>171</v>
      </c>
      <c r="F31" s="43">
        <v>10</v>
      </c>
      <c r="G31" s="43"/>
      <c r="H31" s="33">
        <v>321</v>
      </c>
      <c r="I31" s="33">
        <v>206</v>
      </c>
      <c r="J31" s="43">
        <v>151</v>
      </c>
      <c r="K31" s="43">
        <v>18</v>
      </c>
      <c r="L31" s="43">
        <v>24</v>
      </c>
      <c r="M31" s="43">
        <v>6</v>
      </c>
      <c r="N31" s="43">
        <v>0</v>
      </c>
      <c r="O31" s="43"/>
      <c r="P31" s="43">
        <v>7</v>
      </c>
      <c r="Q31" s="43">
        <v>115</v>
      </c>
      <c r="R31" s="33">
        <v>152</v>
      </c>
      <c r="S31" s="36">
        <v>0.8181818181818182</v>
      </c>
    </row>
    <row r="32" spans="1:19" ht="15">
      <c r="A32" s="52">
        <v>6</v>
      </c>
      <c r="B32" s="42" t="s">
        <v>63</v>
      </c>
      <c r="C32" s="33">
        <v>280</v>
      </c>
      <c r="D32" s="43">
        <v>138</v>
      </c>
      <c r="E32" s="43">
        <v>142</v>
      </c>
      <c r="F32" s="43">
        <v>7</v>
      </c>
      <c r="G32" s="43"/>
      <c r="H32" s="33">
        <v>273</v>
      </c>
      <c r="I32" s="33">
        <v>174</v>
      </c>
      <c r="J32" s="43">
        <v>137</v>
      </c>
      <c r="K32" s="43">
        <v>7</v>
      </c>
      <c r="L32" s="43">
        <v>29</v>
      </c>
      <c r="M32" s="43">
        <v>1</v>
      </c>
      <c r="N32" s="43"/>
      <c r="O32" s="43"/>
      <c r="P32" s="43">
        <v>0</v>
      </c>
      <c r="Q32" s="43">
        <v>99</v>
      </c>
      <c r="R32" s="33">
        <v>129</v>
      </c>
      <c r="S32" s="36">
        <v>0.8012048192771084</v>
      </c>
    </row>
    <row r="33" spans="1:19" ht="15">
      <c r="A33" s="52">
        <v>7</v>
      </c>
      <c r="B33" s="53" t="s">
        <v>64</v>
      </c>
      <c r="C33" s="33">
        <v>242</v>
      </c>
      <c r="D33" s="43">
        <v>141</v>
      </c>
      <c r="E33" s="43">
        <v>101</v>
      </c>
      <c r="F33" s="43"/>
      <c r="G33" s="43"/>
      <c r="H33" s="33">
        <v>242</v>
      </c>
      <c r="I33" s="33">
        <v>130</v>
      </c>
      <c r="J33" s="43">
        <v>107</v>
      </c>
      <c r="K33" s="43">
        <v>5</v>
      </c>
      <c r="L33" s="43">
        <v>18</v>
      </c>
      <c r="M33" s="43">
        <v>0</v>
      </c>
      <c r="N33" s="43"/>
      <c r="O33" s="43"/>
      <c r="P33" s="43"/>
      <c r="Q33" s="43">
        <v>112</v>
      </c>
      <c r="R33" s="33">
        <v>130</v>
      </c>
      <c r="S33" s="36">
        <v>0.825</v>
      </c>
    </row>
    <row r="34" spans="1:19" ht="15">
      <c r="A34" s="52">
        <v>8</v>
      </c>
      <c r="B34" s="53" t="s">
        <v>65</v>
      </c>
      <c r="C34" s="33">
        <v>207</v>
      </c>
      <c r="D34" s="43">
        <v>75</v>
      </c>
      <c r="E34" s="43">
        <v>132</v>
      </c>
      <c r="F34" s="43">
        <v>7</v>
      </c>
      <c r="G34" s="43"/>
      <c r="H34" s="33">
        <v>200</v>
      </c>
      <c r="I34" s="33">
        <v>152</v>
      </c>
      <c r="J34" s="43">
        <v>131</v>
      </c>
      <c r="K34" s="43">
        <v>2</v>
      </c>
      <c r="L34" s="43">
        <v>11</v>
      </c>
      <c r="M34" s="43">
        <v>6</v>
      </c>
      <c r="N34" s="43">
        <v>2</v>
      </c>
      <c r="O34" s="43"/>
      <c r="P34" s="43">
        <v>0</v>
      </c>
      <c r="Q34" s="43">
        <v>48</v>
      </c>
      <c r="R34" s="33">
        <v>67</v>
      </c>
      <c r="S34" s="36">
        <v>0.8472222222222222</v>
      </c>
    </row>
    <row r="35" spans="1:19" ht="15">
      <c r="A35" s="52">
        <v>9</v>
      </c>
      <c r="B35" s="53" t="s">
        <v>66</v>
      </c>
      <c r="C35" s="33">
        <v>183</v>
      </c>
      <c r="D35" s="43">
        <v>86</v>
      </c>
      <c r="E35" s="43">
        <v>97</v>
      </c>
      <c r="F35" s="43">
        <v>3</v>
      </c>
      <c r="G35" s="43"/>
      <c r="H35" s="33">
        <v>180</v>
      </c>
      <c r="I35" s="33">
        <v>108</v>
      </c>
      <c r="J35" s="43">
        <v>73</v>
      </c>
      <c r="K35" s="43">
        <v>1</v>
      </c>
      <c r="L35" s="43">
        <v>34</v>
      </c>
      <c r="M35" s="43">
        <v>0</v>
      </c>
      <c r="N35" s="43"/>
      <c r="O35" s="43"/>
      <c r="P35" s="43"/>
      <c r="Q35" s="43">
        <v>72</v>
      </c>
      <c r="R35" s="33">
        <v>106</v>
      </c>
      <c r="S35" s="36">
        <v>0.6744186046511628</v>
      </c>
    </row>
    <row r="36" spans="1:19" ht="15">
      <c r="A36" s="52">
        <v>10</v>
      </c>
      <c r="B36" s="54" t="s">
        <v>67</v>
      </c>
      <c r="C36" s="55">
        <v>216</v>
      </c>
      <c r="D36" s="56">
        <v>170</v>
      </c>
      <c r="E36" s="56">
        <v>46</v>
      </c>
      <c r="F36" s="56">
        <v>2</v>
      </c>
      <c r="G36" s="56"/>
      <c r="H36" s="55">
        <v>214</v>
      </c>
      <c r="I36" s="55">
        <v>99</v>
      </c>
      <c r="J36" s="56">
        <v>15</v>
      </c>
      <c r="K36" s="56">
        <v>0</v>
      </c>
      <c r="L36" s="56">
        <v>46</v>
      </c>
      <c r="M36" s="56">
        <v>35</v>
      </c>
      <c r="N36" s="56"/>
      <c r="O36" s="56"/>
      <c r="P36" s="56">
        <v>3</v>
      </c>
      <c r="Q36" s="56">
        <v>115</v>
      </c>
      <c r="R36" s="55">
        <v>199</v>
      </c>
      <c r="S36" s="57">
        <v>0</v>
      </c>
    </row>
    <row r="37" spans="1:19" ht="15.75">
      <c r="A37" s="27" t="s">
        <v>68</v>
      </c>
      <c r="B37" s="49" t="s">
        <v>69</v>
      </c>
      <c r="C37" s="29">
        <f>+D37+E37</f>
        <v>1442</v>
      </c>
      <c r="D37" s="29">
        <f>+SUM(D38:D44)</f>
        <v>686</v>
      </c>
      <c r="E37" s="29">
        <f aca="true" t="shared" si="4" ref="E37:R37">+SUM(E38:E44)</f>
        <v>756</v>
      </c>
      <c r="F37" s="29">
        <f t="shared" si="4"/>
        <v>16</v>
      </c>
      <c r="G37" s="29">
        <f t="shared" si="4"/>
        <v>0</v>
      </c>
      <c r="H37" s="29">
        <f>+I37+Q37</f>
        <v>1426</v>
      </c>
      <c r="I37" s="29">
        <f>+J37+K37+L37+M37+N37+O37+P37</f>
        <v>1025</v>
      </c>
      <c r="J37" s="29">
        <f t="shared" si="4"/>
        <v>700</v>
      </c>
      <c r="K37" s="29">
        <f t="shared" si="4"/>
        <v>43</v>
      </c>
      <c r="L37" s="29">
        <f t="shared" si="4"/>
        <v>276</v>
      </c>
      <c r="M37" s="29">
        <f t="shared" si="4"/>
        <v>2</v>
      </c>
      <c r="N37" s="29">
        <f t="shared" si="4"/>
        <v>0</v>
      </c>
      <c r="O37" s="29">
        <f t="shared" si="4"/>
        <v>0</v>
      </c>
      <c r="P37" s="29">
        <f t="shared" si="4"/>
        <v>4</v>
      </c>
      <c r="Q37" s="29">
        <f t="shared" si="4"/>
        <v>401</v>
      </c>
      <c r="R37" s="29">
        <f t="shared" si="4"/>
        <v>683</v>
      </c>
      <c r="S37" s="30">
        <f>+(J37+K37)/I37*100</f>
        <v>72.48780487804878</v>
      </c>
    </row>
    <row r="38" spans="1:19" ht="15">
      <c r="A38" s="58">
        <v>1</v>
      </c>
      <c r="B38" s="42" t="s">
        <v>70</v>
      </c>
      <c r="C38" s="59">
        <v>111</v>
      </c>
      <c r="D38" s="39">
        <v>11</v>
      </c>
      <c r="E38" s="39">
        <v>100</v>
      </c>
      <c r="F38" s="39">
        <v>9</v>
      </c>
      <c r="G38" s="39">
        <v>0</v>
      </c>
      <c r="H38" s="59">
        <v>102</v>
      </c>
      <c r="I38" s="59">
        <v>102</v>
      </c>
      <c r="J38" s="39">
        <v>101</v>
      </c>
      <c r="K38" s="39">
        <v>1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59">
        <v>0</v>
      </c>
      <c r="S38" s="60">
        <v>100</v>
      </c>
    </row>
    <row r="39" spans="1:19" ht="15">
      <c r="A39" s="61">
        <v>2</v>
      </c>
      <c r="B39" s="45" t="s">
        <v>71</v>
      </c>
      <c r="C39" s="33">
        <v>288</v>
      </c>
      <c r="D39" s="43">
        <v>161</v>
      </c>
      <c r="E39" s="43">
        <v>127</v>
      </c>
      <c r="F39" s="43">
        <v>2</v>
      </c>
      <c r="G39" s="43">
        <v>0</v>
      </c>
      <c r="H39" s="33">
        <v>286</v>
      </c>
      <c r="I39" s="33">
        <v>205</v>
      </c>
      <c r="J39" s="43">
        <v>128</v>
      </c>
      <c r="K39" s="43">
        <v>6</v>
      </c>
      <c r="L39" s="43">
        <v>68</v>
      </c>
      <c r="M39" s="43">
        <v>0</v>
      </c>
      <c r="N39" s="43">
        <v>0</v>
      </c>
      <c r="O39" s="43">
        <v>0</v>
      </c>
      <c r="P39" s="43">
        <v>3</v>
      </c>
      <c r="Q39" s="43">
        <v>81</v>
      </c>
      <c r="R39" s="33">
        <v>152</v>
      </c>
      <c r="S39" s="36">
        <v>59.2964824120603</v>
      </c>
    </row>
    <row r="40" spans="1:19" ht="15">
      <c r="A40" s="61">
        <v>3</v>
      </c>
      <c r="B40" s="42" t="s">
        <v>72</v>
      </c>
      <c r="C40" s="33">
        <v>289</v>
      </c>
      <c r="D40" s="43">
        <v>129</v>
      </c>
      <c r="E40" s="43">
        <v>160</v>
      </c>
      <c r="F40" s="43">
        <v>0</v>
      </c>
      <c r="G40" s="43">
        <v>0</v>
      </c>
      <c r="H40" s="33">
        <v>289</v>
      </c>
      <c r="I40" s="33">
        <v>209</v>
      </c>
      <c r="J40" s="43">
        <v>156</v>
      </c>
      <c r="K40" s="43">
        <v>9</v>
      </c>
      <c r="L40" s="43">
        <v>42</v>
      </c>
      <c r="M40" s="43">
        <v>2</v>
      </c>
      <c r="N40" s="43">
        <v>0</v>
      </c>
      <c r="O40" s="43">
        <v>0</v>
      </c>
      <c r="P40" s="43">
        <v>0</v>
      </c>
      <c r="Q40" s="43">
        <v>80</v>
      </c>
      <c r="R40" s="33">
        <v>124</v>
      </c>
      <c r="S40" s="36">
        <v>78.94736842105263</v>
      </c>
    </row>
    <row r="41" spans="1:19" ht="15">
      <c r="A41" s="61">
        <v>4</v>
      </c>
      <c r="B41" s="42" t="s">
        <v>73</v>
      </c>
      <c r="C41" s="33">
        <v>330</v>
      </c>
      <c r="D41" s="43">
        <v>172</v>
      </c>
      <c r="E41" s="43">
        <v>158</v>
      </c>
      <c r="F41" s="43">
        <v>2</v>
      </c>
      <c r="G41" s="43">
        <v>0</v>
      </c>
      <c r="H41" s="33">
        <v>328</v>
      </c>
      <c r="I41" s="33">
        <v>201</v>
      </c>
      <c r="J41" s="43">
        <v>127</v>
      </c>
      <c r="K41" s="43">
        <v>6</v>
      </c>
      <c r="L41" s="43">
        <v>68</v>
      </c>
      <c r="M41" s="43">
        <v>0</v>
      </c>
      <c r="N41" s="43">
        <v>0</v>
      </c>
      <c r="O41" s="43">
        <v>0</v>
      </c>
      <c r="P41" s="43">
        <v>0</v>
      </c>
      <c r="Q41" s="43">
        <v>127</v>
      </c>
      <c r="R41" s="33">
        <v>195</v>
      </c>
      <c r="S41" s="36">
        <v>56.98324022346368</v>
      </c>
    </row>
    <row r="42" spans="1:19" ht="15">
      <c r="A42" s="61">
        <v>5</v>
      </c>
      <c r="B42" s="42" t="s">
        <v>66</v>
      </c>
      <c r="C42" s="33">
        <v>27</v>
      </c>
      <c r="D42" s="43">
        <v>3</v>
      </c>
      <c r="E42" s="43">
        <v>24</v>
      </c>
      <c r="F42" s="43">
        <v>0</v>
      </c>
      <c r="G42" s="43">
        <v>0</v>
      </c>
      <c r="H42" s="33">
        <v>27</v>
      </c>
      <c r="I42" s="33">
        <v>27</v>
      </c>
      <c r="J42" s="43">
        <v>25</v>
      </c>
      <c r="K42" s="43">
        <v>2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33">
        <v>0</v>
      </c>
      <c r="S42" s="36">
        <v>100</v>
      </c>
    </row>
    <row r="43" spans="1:19" ht="15">
      <c r="A43" s="61">
        <v>6</v>
      </c>
      <c r="B43" s="42" t="s">
        <v>74</v>
      </c>
      <c r="C43" s="33">
        <v>241</v>
      </c>
      <c r="D43" s="43">
        <v>104</v>
      </c>
      <c r="E43" s="43">
        <v>137</v>
      </c>
      <c r="F43" s="43">
        <v>3</v>
      </c>
      <c r="G43" s="43">
        <v>0</v>
      </c>
      <c r="H43" s="33">
        <v>238</v>
      </c>
      <c r="I43" s="33">
        <v>177</v>
      </c>
      <c r="J43" s="43">
        <v>121</v>
      </c>
      <c r="K43" s="43">
        <v>14</v>
      </c>
      <c r="L43" s="43">
        <v>42</v>
      </c>
      <c r="M43" s="43">
        <v>0</v>
      </c>
      <c r="N43" s="43">
        <v>0</v>
      </c>
      <c r="O43" s="43">
        <v>0</v>
      </c>
      <c r="P43" s="43">
        <v>0</v>
      </c>
      <c r="Q43" s="43">
        <v>61</v>
      </c>
      <c r="R43" s="33">
        <v>103</v>
      </c>
      <c r="S43" s="36">
        <v>70.17543859649122</v>
      </c>
    </row>
    <row r="44" spans="1:19" ht="15">
      <c r="A44" s="62">
        <v>7</v>
      </c>
      <c r="B44" s="53" t="s">
        <v>51</v>
      </c>
      <c r="C44" s="55">
        <v>156</v>
      </c>
      <c r="D44" s="56">
        <v>106</v>
      </c>
      <c r="E44" s="56">
        <v>50</v>
      </c>
      <c r="F44" s="56">
        <v>0</v>
      </c>
      <c r="G44" s="56">
        <v>0</v>
      </c>
      <c r="H44" s="55">
        <v>156</v>
      </c>
      <c r="I44" s="55">
        <v>104</v>
      </c>
      <c r="J44" s="56">
        <v>42</v>
      </c>
      <c r="K44" s="56">
        <v>5</v>
      </c>
      <c r="L44" s="56">
        <v>56</v>
      </c>
      <c r="M44" s="56">
        <v>0</v>
      </c>
      <c r="N44" s="56">
        <v>0</v>
      </c>
      <c r="O44" s="56">
        <v>0</v>
      </c>
      <c r="P44" s="56">
        <v>1</v>
      </c>
      <c r="Q44" s="56">
        <v>52</v>
      </c>
      <c r="R44" s="55">
        <v>109</v>
      </c>
      <c r="S44" s="57">
        <v>23.655913978494624</v>
      </c>
    </row>
    <row r="45" spans="1:19" ht="15">
      <c r="A45" s="27" t="s">
        <v>75</v>
      </c>
      <c r="B45" s="63" t="s">
        <v>76</v>
      </c>
      <c r="C45" s="29">
        <f>+D45+E45</f>
        <v>1295</v>
      </c>
      <c r="D45" s="29">
        <f>+SUM(D46:D51)</f>
        <v>652</v>
      </c>
      <c r="E45" s="29">
        <f aca="true" t="shared" si="5" ref="E45:R45">+SUM(E46:E51)</f>
        <v>643</v>
      </c>
      <c r="F45" s="29">
        <f t="shared" si="5"/>
        <v>10</v>
      </c>
      <c r="G45" s="29">
        <f t="shared" si="5"/>
        <v>0</v>
      </c>
      <c r="H45" s="29">
        <f>+I45+Q45</f>
        <v>1285</v>
      </c>
      <c r="I45" s="29">
        <f>+J45+K45+L45+M45+N45+O45+P45</f>
        <v>832</v>
      </c>
      <c r="J45" s="29">
        <f t="shared" si="5"/>
        <v>586</v>
      </c>
      <c r="K45" s="29">
        <f t="shared" si="5"/>
        <v>20</v>
      </c>
      <c r="L45" s="29">
        <f t="shared" si="5"/>
        <v>209</v>
      </c>
      <c r="M45" s="29">
        <f t="shared" si="5"/>
        <v>16</v>
      </c>
      <c r="N45" s="29">
        <f t="shared" si="5"/>
        <v>1</v>
      </c>
      <c r="O45" s="29">
        <f t="shared" si="5"/>
        <v>0</v>
      </c>
      <c r="P45" s="29">
        <f t="shared" si="5"/>
        <v>0</v>
      </c>
      <c r="Q45" s="29">
        <f t="shared" si="5"/>
        <v>453</v>
      </c>
      <c r="R45" s="29">
        <f t="shared" si="5"/>
        <v>679</v>
      </c>
      <c r="S45" s="30">
        <f>+(J45+K45)/I45*100</f>
        <v>72.83653846153845</v>
      </c>
    </row>
    <row r="46" spans="1:19" ht="15">
      <c r="A46" s="58" t="s">
        <v>34</v>
      </c>
      <c r="B46" s="64" t="s">
        <v>77</v>
      </c>
      <c r="C46" s="51">
        <v>191</v>
      </c>
      <c r="D46" s="34">
        <v>51</v>
      </c>
      <c r="E46" s="34">
        <v>140</v>
      </c>
      <c r="F46" s="34">
        <v>6</v>
      </c>
      <c r="G46" s="34"/>
      <c r="H46" s="51">
        <v>185</v>
      </c>
      <c r="I46" s="51">
        <v>145</v>
      </c>
      <c r="J46" s="34">
        <v>124</v>
      </c>
      <c r="K46" s="34">
        <v>4</v>
      </c>
      <c r="L46" s="34">
        <v>17</v>
      </c>
      <c r="M46" s="34"/>
      <c r="N46" s="34"/>
      <c r="O46" s="34"/>
      <c r="P46" s="34"/>
      <c r="Q46" s="34">
        <v>40</v>
      </c>
      <c r="R46" s="51">
        <v>57</v>
      </c>
      <c r="S46" s="65">
        <v>0.8571428571428571</v>
      </c>
    </row>
    <row r="47" spans="1:19" ht="15">
      <c r="A47" s="58" t="s">
        <v>36</v>
      </c>
      <c r="B47" s="42" t="s">
        <v>78</v>
      </c>
      <c r="C47" s="33">
        <v>247</v>
      </c>
      <c r="D47" s="43">
        <v>139</v>
      </c>
      <c r="E47" s="43">
        <v>108</v>
      </c>
      <c r="F47" s="43">
        <v>0</v>
      </c>
      <c r="G47" s="43"/>
      <c r="H47" s="33">
        <v>247</v>
      </c>
      <c r="I47" s="33">
        <v>160</v>
      </c>
      <c r="J47" s="43">
        <v>109</v>
      </c>
      <c r="K47" s="43">
        <v>2</v>
      </c>
      <c r="L47" s="43">
        <v>43</v>
      </c>
      <c r="M47" s="43">
        <v>6</v>
      </c>
      <c r="N47" s="43"/>
      <c r="O47" s="43"/>
      <c r="P47" s="43"/>
      <c r="Q47" s="43">
        <v>87</v>
      </c>
      <c r="R47" s="33">
        <v>136</v>
      </c>
      <c r="S47" s="36">
        <v>0.673202614379085</v>
      </c>
    </row>
    <row r="48" spans="1:19" ht="15">
      <c r="A48" s="58" t="s">
        <v>38</v>
      </c>
      <c r="B48" s="42" t="s">
        <v>79</v>
      </c>
      <c r="C48" s="33">
        <v>102</v>
      </c>
      <c r="D48" s="43">
        <v>35</v>
      </c>
      <c r="E48" s="43">
        <v>67</v>
      </c>
      <c r="F48" s="43">
        <v>2</v>
      </c>
      <c r="G48" s="43"/>
      <c r="H48" s="33">
        <v>100</v>
      </c>
      <c r="I48" s="33">
        <v>79</v>
      </c>
      <c r="J48" s="43">
        <v>54</v>
      </c>
      <c r="K48" s="43">
        <v>0</v>
      </c>
      <c r="L48" s="43">
        <v>24</v>
      </c>
      <c r="M48" s="43">
        <v>1</v>
      </c>
      <c r="N48" s="43"/>
      <c r="O48" s="43"/>
      <c r="P48" s="43">
        <v>0</v>
      </c>
      <c r="Q48" s="43">
        <v>21</v>
      </c>
      <c r="R48" s="33">
        <v>46</v>
      </c>
      <c r="S48" s="36">
        <v>0.6753246753246753</v>
      </c>
    </row>
    <row r="49" spans="1:19" ht="15">
      <c r="A49" s="61" t="s">
        <v>40</v>
      </c>
      <c r="B49" s="66" t="s">
        <v>80</v>
      </c>
      <c r="C49" s="33">
        <v>224</v>
      </c>
      <c r="D49" s="43">
        <v>118</v>
      </c>
      <c r="E49" s="43">
        <v>106</v>
      </c>
      <c r="F49" s="43">
        <v>0</v>
      </c>
      <c r="G49" s="43"/>
      <c r="H49" s="33">
        <v>224</v>
      </c>
      <c r="I49" s="33">
        <v>134</v>
      </c>
      <c r="J49" s="43">
        <v>110</v>
      </c>
      <c r="K49" s="43">
        <v>4</v>
      </c>
      <c r="L49" s="43">
        <v>13</v>
      </c>
      <c r="M49" s="43">
        <v>6</v>
      </c>
      <c r="N49" s="43">
        <v>1</v>
      </c>
      <c r="O49" s="43"/>
      <c r="P49" s="43">
        <v>0</v>
      </c>
      <c r="Q49" s="43">
        <v>90</v>
      </c>
      <c r="R49" s="33">
        <v>110</v>
      </c>
      <c r="S49" s="36">
        <v>0.8110236220472441</v>
      </c>
    </row>
    <row r="50" spans="1:19" ht="15">
      <c r="A50" s="61" t="s">
        <v>42</v>
      </c>
      <c r="B50" s="66" t="s">
        <v>81</v>
      </c>
      <c r="C50" s="33">
        <v>219</v>
      </c>
      <c r="D50" s="43">
        <v>109</v>
      </c>
      <c r="E50" s="43">
        <v>110</v>
      </c>
      <c r="F50" s="43">
        <v>2</v>
      </c>
      <c r="G50" s="43"/>
      <c r="H50" s="33">
        <v>217</v>
      </c>
      <c r="I50" s="33">
        <v>138</v>
      </c>
      <c r="J50" s="43">
        <v>97</v>
      </c>
      <c r="K50" s="43">
        <v>6</v>
      </c>
      <c r="L50" s="43">
        <v>33</v>
      </c>
      <c r="M50" s="43">
        <v>2</v>
      </c>
      <c r="N50" s="43"/>
      <c r="O50" s="43"/>
      <c r="P50" s="43">
        <v>0</v>
      </c>
      <c r="Q50" s="43">
        <v>79</v>
      </c>
      <c r="R50" s="33">
        <v>114</v>
      </c>
      <c r="S50" s="36">
        <v>0.7235772357723578</v>
      </c>
    </row>
    <row r="51" spans="1:19" ht="15">
      <c r="A51" s="61" t="s">
        <v>44</v>
      </c>
      <c r="B51" s="66" t="s">
        <v>82</v>
      </c>
      <c r="C51" s="55">
        <v>312</v>
      </c>
      <c r="D51" s="56">
        <v>200</v>
      </c>
      <c r="E51" s="56">
        <v>112</v>
      </c>
      <c r="F51" s="56"/>
      <c r="G51" s="56"/>
      <c r="H51" s="55">
        <v>312</v>
      </c>
      <c r="I51" s="55">
        <v>176</v>
      </c>
      <c r="J51" s="56">
        <v>92</v>
      </c>
      <c r="K51" s="56">
        <v>4</v>
      </c>
      <c r="L51" s="56">
        <v>79</v>
      </c>
      <c r="M51" s="56">
        <v>1</v>
      </c>
      <c r="N51" s="56"/>
      <c r="O51" s="56"/>
      <c r="P51" s="56"/>
      <c r="Q51" s="56">
        <v>136</v>
      </c>
      <c r="R51" s="55">
        <v>216</v>
      </c>
      <c r="S51" s="57">
        <v>0.46745562130177515</v>
      </c>
    </row>
    <row r="52" spans="1:19" ht="15">
      <c r="A52" s="27" t="s">
        <v>83</v>
      </c>
      <c r="B52" s="63" t="s">
        <v>84</v>
      </c>
      <c r="C52" s="29">
        <f>+D52+E52</f>
        <v>281</v>
      </c>
      <c r="D52" s="29">
        <f>+SUM(D53:D54)</f>
        <v>82</v>
      </c>
      <c r="E52" s="29">
        <f aca="true" t="shared" si="6" ref="E52:Q52">+SUM(E53:E54)</f>
        <v>199</v>
      </c>
      <c r="F52" s="29">
        <f t="shared" si="6"/>
        <v>3</v>
      </c>
      <c r="G52" s="29">
        <f t="shared" si="6"/>
        <v>0</v>
      </c>
      <c r="H52" s="29">
        <f>+I52+Q52</f>
        <v>278</v>
      </c>
      <c r="I52" s="29">
        <f>+J52+K52+L52+M52+N52+O52+P52</f>
        <v>247</v>
      </c>
      <c r="J52" s="29">
        <f t="shared" si="6"/>
        <v>180</v>
      </c>
      <c r="K52" s="29">
        <f t="shared" si="6"/>
        <v>6</v>
      </c>
      <c r="L52" s="29">
        <f t="shared" si="6"/>
        <v>58</v>
      </c>
      <c r="M52" s="29">
        <f t="shared" si="6"/>
        <v>0</v>
      </c>
      <c r="N52" s="29">
        <f t="shared" si="6"/>
        <v>0</v>
      </c>
      <c r="O52" s="29">
        <f t="shared" si="6"/>
        <v>0</v>
      </c>
      <c r="P52" s="29">
        <f t="shared" si="6"/>
        <v>3</v>
      </c>
      <c r="Q52" s="29">
        <f t="shared" si="6"/>
        <v>31</v>
      </c>
      <c r="R52" s="29">
        <f>+H52-J52-K52</f>
        <v>92</v>
      </c>
      <c r="S52" s="30">
        <f>+(J52+K52)/I52*100</f>
        <v>75.30364372469636</v>
      </c>
    </row>
    <row r="53" spans="1:19" ht="15">
      <c r="A53" s="61" t="s">
        <v>34</v>
      </c>
      <c r="B53" s="45" t="s">
        <v>85</v>
      </c>
      <c r="C53" s="51">
        <v>104</v>
      </c>
      <c r="D53" s="34">
        <v>31</v>
      </c>
      <c r="E53" s="34">
        <v>73</v>
      </c>
      <c r="F53" s="34">
        <v>3</v>
      </c>
      <c r="G53" s="34"/>
      <c r="H53" s="51">
        <v>101</v>
      </c>
      <c r="I53" s="51">
        <v>92</v>
      </c>
      <c r="J53" s="34">
        <v>72</v>
      </c>
      <c r="K53" s="34">
        <v>4</v>
      </c>
      <c r="L53" s="34">
        <v>16</v>
      </c>
      <c r="M53" s="34"/>
      <c r="N53" s="34"/>
      <c r="O53" s="34"/>
      <c r="P53" s="34"/>
      <c r="Q53" s="34">
        <v>9</v>
      </c>
      <c r="R53" s="51">
        <v>25</v>
      </c>
      <c r="S53" s="65">
        <v>0.813953488372093</v>
      </c>
    </row>
    <row r="54" spans="1:19" ht="15">
      <c r="A54" s="67" t="s">
        <v>36</v>
      </c>
      <c r="B54" s="68" t="s">
        <v>86</v>
      </c>
      <c r="C54" s="55">
        <v>177</v>
      </c>
      <c r="D54" s="56">
        <v>51</v>
      </c>
      <c r="E54" s="56">
        <v>126</v>
      </c>
      <c r="F54" s="56"/>
      <c r="G54" s="56"/>
      <c r="H54" s="55">
        <v>177</v>
      </c>
      <c r="I54" s="55">
        <v>155</v>
      </c>
      <c r="J54" s="56">
        <v>108</v>
      </c>
      <c r="K54" s="56">
        <v>2</v>
      </c>
      <c r="L54" s="56">
        <v>42</v>
      </c>
      <c r="M54" s="56"/>
      <c r="N54" s="56"/>
      <c r="O54" s="56"/>
      <c r="P54" s="56">
        <v>3</v>
      </c>
      <c r="Q54" s="56">
        <v>22</v>
      </c>
      <c r="R54" s="55">
        <v>67</v>
      </c>
      <c r="S54" s="57">
        <v>0.6986301369863014</v>
      </c>
    </row>
    <row r="55" spans="1:19" ht="15">
      <c r="A55" s="27" t="s">
        <v>87</v>
      </c>
      <c r="B55" s="63" t="s">
        <v>88</v>
      </c>
      <c r="C55" s="29">
        <f>+D55+E55</f>
        <v>1393</v>
      </c>
      <c r="D55" s="29">
        <f>+SUM(D56:D60)</f>
        <v>500</v>
      </c>
      <c r="E55" s="29">
        <f aca="true" t="shared" si="7" ref="E55:Q55">+SUM(E56:E60)</f>
        <v>893</v>
      </c>
      <c r="F55" s="29">
        <f t="shared" si="7"/>
        <v>42</v>
      </c>
      <c r="G55" s="29">
        <f t="shared" si="7"/>
        <v>0</v>
      </c>
      <c r="H55" s="29">
        <f>+I55+Q55</f>
        <v>1351</v>
      </c>
      <c r="I55" s="29">
        <f>+J55+K55+L55+M55+N55+O55+P55</f>
        <v>1112</v>
      </c>
      <c r="J55" s="29">
        <f t="shared" si="7"/>
        <v>802</v>
      </c>
      <c r="K55" s="29">
        <f t="shared" si="7"/>
        <v>12</v>
      </c>
      <c r="L55" s="29">
        <f t="shared" si="7"/>
        <v>294</v>
      </c>
      <c r="M55" s="29">
        <f t="shared" si="7"/>
        <v>4</v>
      </c>
      <c r="N55" s="29">
        <f t="shared" si="7"/>
        <v>0</v>
      </c>
      <c r="O55" s="29">
        <f t="shared" si="7"/>
        <v>0</v>
      </c>
      <c r="P55" s="29">
        <f t="shared" si="7"/>
        <v>0</v>
      </c>
      <c r="Q55" s="29">
        <f t="shared" si="7"/>
        <v>239</v>
      </c>
      <c r="R55" s="29">
        <f>+H55-J55-K55</f>
        <v>537</v>
      </c>
      <c r="S55" s="30">
        <f>+(J55+K55)/I55*100</f>
        <v>73.20143884892086</v>
      </c>
    </row>
    <row r="56" spans="1:19" ht="15">
      <c r="A56" s="69" t="s">
        <v>34</v>
      </c>
      <c r="B56" s="70" t="s">
        <v>89</v>
      </c>
      <c r="C56" s="51">
        <v>143</v>
      </c>
      <c r="D56" s="34">
        <v>10</v>
      </c>
      <c r="E56" s="34">
        <v>133</v>
      </c>
      <c r="F56" s="34">
        <v>34</v>
      </c>
      <c r="G56" s="34">
        <v>0</v>
      </c>
      <c r="H56" s="51">
        <v>109</v>
      </c>
      <c r="I56" s="51">
        <v>109</v>
      </c>
      <c r="J56" s="34">
        <v>92</v>
      </c>
      <c r="K56" s="34">
        <v>0</v>
      </c>
      <c r="L56" s="34">
        <v>17</v>
      </c>
      <c r="M56" s="34"/>
      <c r="N56" s="34"/>
      <c r="O56" s="34"/>
      <c r="P56" s="34"/>
      <c r="Q56" s="34">
        <v>0</v>
      </c>
      <c r="R56" s="51">
        <v>17</v>
      </c>
      <c r="S56" s="65">
        <v>0.7572815533980582</v>
      </c>
    </row>
    <row r="57" spans="1:19" ht="15">
      <c r="A57" s="61" t="s">
        <v>36</v>
      </c>
      <c r="B57" s="42" t="s">
        <v>90</v>
      </c>
      <c r="C57" s="33">
        <v>191</v>
      </c>
      <c r="D57" s="43">
        <v>80</v>
      </c>
      <c r="E57" s="43">
        <v>111</v>
      </c>
      <c r="F57" s="43">
        <v>1</v>
      </c>
      <c r="G57" s="43"/>
      <c r="H57" s="33">
        <v>190</v>
      </c>
      <c r="I57" s="33">
        <v>141</v>
      </c>
      <c r="J57" s="43">
        <v>95</v>
      </c>
      <c r="K57" s="43">
        <v>3</v>
      </c>
      <c r="L57" s="43">
        <v>41</v>
      </c>
      <c r="M57" s="43">
        <v>2</v>
      </c>
      <c r="N57" s="43"/>
      <c r="O57" s="43"/>
      <c r="P57" s="43"/>
      <c r="Q57" s="43">
        <v>49</v>
      </c>
      <c r="R57" s="33">
        <v>92</v>
      </c>
      <c r="S57" s="36">
        <v>0.648854961832061</v>
      </c>
    </row>
    <row r="58" spans="1:19" ht="15">
      <c r="A58" s="61" t="s">
        <v>38</v>
      </c>
      <c r="B58" s="42" t="s">
        <v>91</v>
      </c>
      <c r="C58" s="33">
        <v>382</v>
      </c>
      <c r="D58" s="43">
        <v>153</v>
      </c>
      <c r="E58" s="43">
        <v>229</v>
      </c>
      <c r="F58" s="43">
        <v>5</v>
      </c>
      <c r="G58" s="43"/>
      <c r="H58" s="33">
        <v>377</v>
      </c>
      <c r="I58" s="33">
        <v>311</v>
      </c>
      <c r="J58" s="43">
        <v>232</v>
      </c>
      <c r="K58" s="43">
        <v>4</v>
      </c>
      <c r="L58" s="43">
        <v>75</v>
      </c>
      <c r="M58" s="43"/>
      <c r="N58" s="43"/>
      <c r="O58" s="43"/>
      <c r="P58" s="43"/>
      <c r="Q58" s="43">
        <v>66</v>
      </c>
      <c r="R58" s="33">
        <v>141</v>
      </c>
      <c r="S58" s="36">
        <v>0.7212543554006968</v>
      </c>
    </row>
    <row r="59" spans="1:19" ht="15">
      <c r="A59" s="61" t="s">
        <v>40</v>
      </c>
      <c r="B59" s="42" t="s">
        <v>92</v>
      </c>
      <c r="C59" s="33">
        <v>350</v>
      </c>
      <c r="D59" s="43">
        <v>148</v>
      </c>
      <c r="E59" s="43">
        <v>202</v>
      </c>
      <c r="F59" s="43">
        <v>2</v>
      </c>
      <c r="G59" s="43"/>
      <c r="H59" s="33">
        <v>348</v>
      </c>
      <c r="I59" s="33">
        <v>282</v>
      </c>
      <c r="J59" s="43">
        <v>186</v>
      </c>
      <c r="K59" s="43">
        <v>4</v>
      </c>
      <c r="L59" s="43">
        <v>90</v>
      </c>
      <c r="M59" s="43">
        <v>2</v>
      </c>
      <c r="N59" s="43">
        <v>0</v>
      </c>
      <c r="O59" s="43"/>
      <c r="P59" s="43"/>
      <c r="Q59" s="43">
        <v>66</v>
      </c>
      <c r="R59" s="33">
        <v>158</v>
      </c>
      <c r="S59" s="36">
        <v>0.6392156862745098</v>
      </c>
    </row>
    <row r="60" spans="1:19" ht="15">
      <c r="A60" s="67" t="s">
        <v>42</v>
      </c>
      <c r="B60" s="54" t="s">
        <v>93</v>
      </c>
      <c r="C60" s="55">
        <v>327</v>
      </c>
      <c r="D60" s="56">
        <v>109</v>
      </c>
      <c r="E60" s="56">
        <v>218</v>
      </c>
      <c r="F60" s="56"/>
      <c r="G60" s="56"/>
      <c r="H60" s="55">
        <v>327</v>
      </c>
      <c r="I60" s="55">
        <v>269</v>
      </c>
      <c r="J60" s="56">
        <v>197</v>
      </c>
      <c r="K60" s="56">
        <v>1</v>
      </c>
      <c r="L60" s="56">
        <v>71</v>
      </c>
      <c r="M60" s="56"/>
      <c r="N60" s="56"/>
      <c r="O60" s="56"/>
      <c r="P60" s="56"/>
      <c r="Q60" s="56">
        <v>58</v>
      </c>
      <c r="R60" s="55">
        <v>129</v>
      </c>
      <c r="S60" s="57">
        <v>0.6862745098039216</v>
      </c>
    </row>
    <row r="61" spans="1:19" ht="15">
      <c r="A61" s="27" t="s">
        <v>94</v>
      </c>
      <c r="B61" s="63" t="s">
        <v>95</v>
      </c>
      <c r="C61" s="29">
        <f>+D61+E61</f>
        <v>863</v>
      </c>
      <c r="D61" s="29">
        <f>+SUM(D62:D67)</f>
        <v>332</v>
      </c>
      <c r="E61" s="29">
        <f aca="true" t="shared" si="8" ref="E61:Q61">+SUM(E62:E67)</f>
        <v>531</v>
      </c>
      <c r="F61" s="29">
        <f t="shared" si="8"/>
        <v>1</v>
      </c>
      <c r="G61" s="29">
        <f t="shared" si="8"/>
        <v>0</v>
      </c>
      <c r="H61" s="29">
        <f>+I61+Q61</f>
        <v>862</v>
      </c>
      <c r="I61" s="29">
        <f>+J61+K61+L61+M61+N61+O61+P61</f>
        <v>668</v>
      </c>
      <c r="J61" s="29">
        <f t="shared" si="8"/>
        <v>497</v>
      </c>
      <c r="K61" s="29">
        <f t="shared" si="8"/>
        <v>13</v>
      </c>
      <c r="L61" s="29">
        <f t="shared" si="8"/>
        <v>152</v>
      </c>
      <c r="M61" s="29">
        <f t="shared" si="8"/>
        <v>6</v>
      </c>
      <c r="N61" s="29">
        <f t="shared" si="8"/>
        <v>0</v>
      </c>
      <c r="O61" s="29">
        <f t="shared" si="8"/>
        <v>0</v>
      </c>
      <c r="P61" s="29">
        <f t="shared" si="8"/>
        <v>0</v>
      </c>
      <c r="Q61" s="29">
        <f t="shared" si="8"/>
        <v>194</v>
      </c>
      <c r="R61" s="29">
        <f>+H61-J61-K61</f>
        <v>352</v>
      </c>
      <c r="S61" s="30">
        <f>+(J61+K61)/I61*100</f>
        <v>76.34730538922156</v>
      </c>
    </row>
    <row r="62" spans="1:19" ht="15">
      <c r="A62" s="69">
        <v>1</v>
      </c>
      <c r="B62" s="71" t="s">
        <v>96</v>
      </c>
      <c r="C62" s="51">
        <v>114</v>
      </c>
      <c r="D62" s="34">
        <v>57</v>
      </c>
      <c r="E62" s="34">
        <v>57</v>
      </c>
      <c r="F62" s="34">
        <v>0</v>
      </c>
      <c r="G62" s="34">
        <v>0</v>
      </c>
      <c r="H62" s="51">
        <v>114</v>
      </c>
      <c r="I62" s="51">
        <v>85</v>
      </c>
      <c r="J62" s="34">
        <v>29</v>
      </c>
      <c r="K62" s="34">
        <v>1</v>
      </c>
      <c r="L62" s="34">
        <v>52</v>
      </c>
      <c r="M62" s="34">
        <v>3</v>
      </c>
      <c r="N62" s="34">
        <v>0</v>
      </c>
      <c r="O62" s="34">
        <v>0</v>
      </c>
      <c r="P62" s="34">
        <v>0</v>
      </c>
      <c r="Q62" s="34">
        <v>29</v>
      </c>
      <c r="R62" s="51">
        <v>84</v>
      </c>
      <c r="S62" s="65">
        <v>0.35294117647058826</v>
      </c>
    </row>
    <row r="63" spans="1:19" ht="15">
      <c r="A63" s="61">
        <v>2</v>
      </c>
      <c r="B63" s="45" t="s">
        <v>97</v>
      </c>
      <c r="C63" s="33">
        <v>173</v>
      </c>
      <c r="D63" s="43">
        <v>81</v>
      </c>
      <c r="E63" s="43">
        <v>92</v>
      </c>
      <c r="F63" s="43">
        <v>0</v>
      </c>
      <c r="G63" s="43">
        <v>0</v>
      </c>
      <c r="H63" s="33">
        <v>173</v>
      </c>
      <c r="I63" s="33">
        <v>121</v>
      </c>
      <c r="J63" s="43">
        <v>89</v>
      </c>
      <c r="K63" s="43">
        <v>2</v>
      </c>
      <c r="L63" s="43">
        <v>29</v>
      </c>
      <c r="M63" s="43">
        <v>1</v>
      </c>
      <c r="N63" s="43">
        <v>0</v>
      </c>
      <c r="O63" s="43">
        <v>0</v>
      </c>
      <c r="P63" s="43">
        <v>0</v>
      </c>
      <c r="Q63" s="43">
        <v>52</v>
      </c>
      <c r="R63" s="33">
        <v>82</v>
      </c>
      <c r="S63" s="36">
        <v>0.7520661157024794</v>
      </c>
    </row>
    <row r="64" spans="1:19" ht="15">
      <c r="A64" s="61">
        <v>3</v>
      </c>
      <c r="B64" s="45" t="s">
        <v>98</v>
      </c>
      <c r="C64" s="33">
        <v>212</v>
      </c>
      <c r="D64" s="43">
        <v>83</v>
      </c>
      <c r="E64" s="43">
        <v>129</v>
      </c>
      <c r="F64" s="43">
        <v>0</v>
      </c>
      <c r="G64" s="43">
        <v>0</v>
      </c>
      <c r="H64" s="33">
        <v>212</v>
      </c>
      <c r="I64" s="33">
        <v>147</v>
      </c>
      <c r="J64" s="43">
        <v>114</v>
      </c>
      <c r="K64" s="43">
        <v>7</v>
      </c>
      <c r="L64" s="43">
        <v>26</v>
      </c>
      <c r="M64" s="43">
        <v>0</v>
      </c>
      <c r="N64" s="43">
        <v>0</v>
      </c>
      <c r="O64" s="43">
        <v>0</v>
      </c>
      <c r="P64" s="43">
        <v>0</v>
      </c>
      <c r="Q64" s="43">
        <v>65</v>
      </c>
      <c r="R64" s="33">
        <v>91</v>
      </c>
      <c r="S64" s="36">
        <v>0.8231292517006803</v>
      </c>
    </row>
    <row r="65" spans="1:19" ht="15">
      <c r="A65" s="61">
        <v>4</v>
      </c>
      <c r="B65" s="42" t="s">
        <v>99</v>
      </c>
      <c r="C65" s="33">
        <v>206</v>
      </c>
      <c r="D65" s="43">
        <v>95</v>
      </c>
      <c r="E65" s="43">
        <v>111</v>
      </c>
      <c r="F65" s="43">
        <v>0</v>
      </c>
      <c r="G65" s="43">
        <v>0</v>
      </c>
      <c r="H65" s="33">
        <v>206</v>
      </c>
      <c r="I65" s="33">
        <v>158</v>
      </c>
      <c r="J65" s="43">
        <v>108</v>
      </c>
      <c r="K65" s="43">
        <v>3</v>
      </c>
      <c r="L65" s="43">
        <v>45</v>
      </c>
      <c r="M65" s="43">
        <v>2</v>
      </c>
      <c r="N65" s="43">
        <v>0</v>
      </c>
      <c r="O65" s="43">
        <v>0</v>
      </c>
      <c r="P65" s="43">
        <v>0</v>
      </c>
      <c r="Q65" s="43">
        <v>48</v>
      </c>
      <c r="R65" s="33">
        <v>95</v>
      </c>
      <c r="S65" s="36">
        <v>0.7025316455696202</v>
      </c>
    </row>
    <row r="66" spans="1:19" ht="15">
      <c r="A66" s="61">
        <v>5</v>
      </c>
      <c r="B66" s="42" t="s">
        <v>100</v>
      </c>
      <c r="C66" s="33">
        <v>105</v>
      </c>
      <c r="D66" s="43">
        <v>7</v>
      </c>
      <c r="E66" s="43">
        <v>98</v>
      </c>
      <c r="F66" s="43">
        <v>1</v>
      </c>
      <c r="G66" s="43"/>
      <c r="H66" s="33">
        <v>104</v>
      </c>
      <c r="I66" s="33">
        <v>104</v>
      </c>
      <c r="J66" s="43">
        <v>104</v>
      </c>
      <c r="K66" s="43"/>
      <c r="L66" s="43"/>
      <c r="M66" s="43"/>
      <c r="N66" s="43"/>
      <c r="O66" s="43"/>
      <c r="P66" s="43"/>
      <c r="Q66" s="43"/>
      <c r="R66" s="33">
        <v>0</v>
      </c>
      <c r="S66" s="36">
        <v>1</v>
      </c>
    </row>
    <row r="67" spans="1:19" ht="15">
      <c r="A67" s="67">
        <v>6</v>
      </c>
      <c r="B67" s="54" t="s">
        <v>101</v>
      </c>
      <c r="C67" s="55">
        <v>53</v>
      </c>
      <c r="D67" s="56">
        <v>9</v>
      </c>
      <c r="E67" s="56">
        <v>44</v>
      </c>
      <c r="F67" s="56">
        <v>0</v>
      </c>
      <c r="G67" s="56">
        <v>0</v>
      </c>
      <c r="H67" s="55">
        <v>53</v>
      </c>
      <c r="I67" s="55">
        <v>53</v>
      </c>
      <c r="J67" s="56">
        <v>53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5">
        <v>0</v>
      </c>
      <c r="S67" s="57">
        <v>1</v>
      </c>
    </row>
    <row r="68" spans="1:19" ht="15">
      <c r="A68" s="27" t="s">
        <v>102</v>
      </c>
      <c r="B68" s="63" t="s">
        <v>103</v>
      </c>
      <c r="C68" s="29">
        <f>+D68+E68</f>
        <v>768</v>
      </c>
      <c r="D68" s="29">
        <f>+SUM(D69:D72)</f>
        <v>239</v>
      </c>
      <c r="E68" s="29">
        <f aca="true" t="shared" si="9" ref="E68:Q68">+SUM(E69:E72)</f>
        <v>529</v>
      </c>
      <c r="F68" s="29">
        <f t="shared" si="9"/>
        <v>14</v>
      </c>
      <c r="G68" s="29">
        <f t="shared" si="9"/>
        <v>0</v>
      </c>
      <c r="H68" s="29">
        <f>+I68+Q68</f>
        <v>754</v>
      </c>
      <c r="I68" s="29">
        <f>+J68+K68+L68+M68+N68+O68+P68</f>
        <v>594</v>
      </c>
      <c r="J68" s="29">
        <f t="shared" si="9"/>
        <v>484</v>
      </c>
      <c r="K68" s="29">
        <f t="shared" si="9"/>
        <v>10</v>
      </c>
      <c r="L68" s="29">
        <f t="shared" si="9"/>
        <v>96</v>
      </c>
      <c r="M68" s="29">
        <f t="shared" si="9"/>
        <v>2</v>
      </c>
      <c r="N68" s="29">
        <f t="shared" si="9"/>
        <v>0</v>
      </c>
      <c r="O68" s="29">
        <f t="shared" si="9"/>
        <v>0</v>
      </c>
      <c r="P68" s="29">
        <f t="shared" si="9"/>
        <v>2</v>
      </c>
      <c r="Q68" s="29">
        <f t="shared" si="9"/>
        <v>160</v>
      </c>
      <c r="R68" s="29">
        <f>+H68-J68-K68</f>
        <v>260</v>
      </c>
      <c r="S68" s="30">
        <f>+(J68+K68)/I68*100</f>
        <v>83.16498316498317</v>
      </c>
    </row>
    <row r="69" spans="1:19" ht="15">
      <c r="A69" s="69">
        <v>1</v>
      </c>
      <c r="B69" s="72" t="s">
        <v>104</v>
      </c>
      <c r="C69" s="51">
        <v>99</v>
      </c>
      <c r="D69" s="34">
        <v>19</v>
      </c>
      <c r="E69" s="34">
        <v>80</v>
      </c>
      <c r="F69" s="34">
        <v>5</v>
      </c>
      <c r="G69" s="34">
        <v>0</v>
      </c>
      <c r="H69" s="51">
        <v>94</v>
      </c>
      <c r="I69" s="51">
        <v>80</v>
      </c>
      <c r="J69" s="34">
        <v>71</v>
      </c>
      <c r="K69" s="34">
        <v>1</v>
      </c>
      <c r="L69" s="34">
        <v>7</v>
      </c>
      <c r="M69" s="34">
        <v>0</v>
      </c>
      <c r="N69" s="34">
        <v>0</v>
      </c>
      <c r="O69" s="34">
        <v>0</v>
      </c>
      <c r="P69" s="34">
        <v>1</v>
      </c>
      <c r="Q69" s="34">
        <v>14</v>
      </c>
      <c r="R69" s="51">
        <v>22</v>
      </c>
      <c r="S69" s="65">
        <v>87.67123287671232</v>
      </c>
    </row>
    <row r="70" spans="1:19" ht="15">
      <c r="A70" s="61">
        <v>2</v>
      </c>
      <c r="B70" s="45" t="s">
        <v>105</v>
      </c>
      <c r="C70" s="33">
        <v>263</v>
      </c>
      <c r="D70" s="43">
        <v>80</v>
      </c>
      <c r="E70" s="43">
        <v>183</v>
      </c>
      <c r="F70" s="43">
        <v>5</v>
      </c>
      <c r="G70" s="43">
        <v>0</v>
      </c>
      <c r="H70" s="33">
        <v>258</v>
      </c>
      <c r="I70" s="33">
        <v>199</v>
      </c>
      <c r="J70" s="43">
        <v>168</v>
      </c>
      <c r="K70" s="43">
        <v>6</v>
      </c>
      <c r="L70" s="43">
        <v>23</v>
      </c>
      <c r="M70" s="43">
        <v>2</v>
      </c>
      <c r="N70" s="43">
        <v>0</v>
      </c>
      <c r="O70" s="43">
        <v>0</v>
      </c>
      <c r="P70" s="43">
        <v>0</v>
      </c>
      <c r="Q70" s="43">
        <v>59</v>
      </c>
      <c r="R70" s="33">
        <v>84</v>
      </c>
      <c r="S70" s="36">
        <v>78.68020304568529</v>
      </c>
    </row>
    <row r="71" spans="1:19" ht="15">
      <c r="A71" s="61">
        <v>3</v>
      </c>
      <c r="B71" s="73" t="s">
        <v>106</v>
      </c>
      <c r="C71" s="33">
        <v>196</v>
      </c>
      <c r="D71" s="43">
        <v>76</v>
      </c>
      <c r="E71" s="43">
        <v>120</v>
      </c>
      <c r="F71" s="43">
        <v>4</v>
      </c>
      <c r="G71" s="43">
        <v>0</v>
      </c>
      <c r="H71" s="33">
        <v>192</v>
      </c>
      <c r="I71" s="33">
        <v>140</v>
      </c>
      <c r="J71" s="43">
        <v>109</v>
      </c>
      <c r="K71" s="43">
        <v>1</v>
      </c>
      <c r="L71" s="43">
        <v>29</v>
      </c>
      <c r="M71" s="43">
        <v>0</v>
      </c>
      <c r="N71" s="43">
        <v>0</v>
      </c>
      <c r="O71" s="43">
        <v>0</v>
      </c>
      <c r="P71" s="43">
        <v>1</v>
      </c>
      <c r="Q71" s="43">
        <v>52</v>
      </c>
      <c r="R71" s="33">
        <v>82</v>
      </c>
      <c r="S71" s="36">
        <v>67.6923076923077</v>
      </c>
    </row>
    <row r="72" spans="1:19" ht="15">
      <c r="A72" s="67">
        <v>4</v>
      </c>
      <c r="B72" s="68" t="s">
        <v>107</v>
      </c>
      <c r="C72" s="55">
        <v>210</v>
      </c>
      <c r="D72" s="56">
        <v>64</v>
      </c>
      <c r="E72" s="56">
        <v>146</v>
      </c>
      <c r="F72" s="56">
        <v>0</v>
      </c>
      <c r="G72" s="56">
        <v>0</v>
      </c>
      <c r="H72" s="55">
        <v>210</v>
      </c>
      <c r="I72" s="55">
        <v>175</v>
      </c>
      <c r="J72" s="56">
        <v>136</v>
      </c>
      <c r="K72" s="56">
        <v>2</v>
      </c>
      <c r="L72" s="56">
        <v>37</v>
      </c>
      <c r="M72" s="56">
        <v>0</v>
      </c>
      <c r="N72" s="56">
        <v>0</v>
      </c>
      <c r="O72" s="56">
        <v>0</v>
      </c>
      <c r="P72" s="56">
        <v>0</v>
      </c>
      <c r="Q72" s="56">
        <v>35</v>
      </c>
      <c r="R72" s="55">
        <v>72</v>
      </c>
      <c r="S72" s="57">
        <v>73.33333333333333</v>
      </c>
    </row>
    <row r="73" spans="1:19" ht="15">
      <c r="A73" s="27" t="s">
        <v>108</v>
      </c>
      <c r="B73" s="63" t="s">
        <v>109</v>
      </c>
      <c r="C73" s="29">
        <f>+D73+E73</f>
        <v>779</v>
      </c>
      <c r="D73" s="29">
        <f>+SUM(D74:D79)</f>
        <v>280</v>
      </c>
      <c r="E73" s="29">
        <f aca="true" t="shared" si="10" ref="E73:Q73">+SUM(E74:E79)</f>
        <v>499</v>
      </c>
      <c r="F73" s="29">
        <f t="shared" si="10"/>
        <v>8</v>
      </c>
      <c r="G73" s="29">
        <f t="shared" si="10"/>
        <v>0</v>
      </c>
      <c r="H73" s="29">
        <f>+I73+Q73</f>
        <v>771</v>
      </c>
      <c r="I73" s="29">
        <f>+J73+K73+L73+M73+N73+O73+P73</f>
        <v>597</v>
      </c>
      <c r="J73" s="29">
        <f t="shared" si="10"/>
        <v>473</v>
      </c>
      <c r="K73" s="29">
        <f t="shared" si="10"/>
        <v>11</v>
      </c>
      <c r="L73" s="29">
        <f t="shared" si="10"/>
        <v>107</v>
      </c>
      <c r="M73" s="29">
        <f t="shared" si="10"/>
        <v>4</v>
      </c>
      <c r="N73" s="29">
        <f t="shared" si="10"/>
        <v>0</v>
      </c>
      <c r="O73" s="29">
        <f t="shared" si="10"/>
        <v>0</v>
      </c>
      <c r="P73" s="29">
        <f t="shared" si="10"/>
        <v>2</v>
      </c>
      <c r="Q73" s="29">
        <f t="shared" si="10"/>
        <v>174</v>
      </c>
      <c r="R73" s="29">
        <f>+H73-J73-K73</f>
        <v>287</v>
      </c>
      <c r="S73" s="30">
        <f>+(J73+K73)/I73*100</f>
        <v>81.07202680067002</v>
      </c>
    </row>
    <row r="74" spans="1:19" ht="15">
      <c r="A74" s="50">
        <v>1</v>
      </c>
      <c r="B74" s="74" t="s">
        <v>110</v>
      </c>
      <c r="C74" s="75" t="s">
        <v>111</v>
      </c>
      <c r="D74" s="76">
        <v>12</v>
      </c>
      <c r="E74" s="76">
        <v>87</v>
      </c>
      <c r="F74" s="76">
        <v>4</v>
      </c>
      <c r="G74" s="76">
        <v>0</v>
      </c>
      <c r="H74" s="75" t="s">
        <v>112</v>
      </c>
      <c r="I74" s="75" t="s">
        <v>113</v>
      </c>
      <c r="J74" s="76">
        <v>89</v>
      </c>
      <c r="K74" s="76">
        <v>0</v>
      </c>
      <c r="L74" s="76">
        <v>5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5" t="s">
        <v>44</v>
      </c>
      <c r="S74" s="77" t="s">
        <v>112</v>
      </c>
    </row>
    <row r="75" spans="1:19" ht="15">
      <c r="A75" s="52">
        <v>2</v>
      </c>
      <c r="B75" s="45" t="s">
        <v>114</v>
      </c>
      <c r="C75" s="78" t="s">
        <v>115</v>
      </c>
      <c r="D75" s="79">
        <v>98</v>
      </c>
      <c r="E75" s="79">
        <v>133</v>
      </c>
      <c r="F75" s="79">
        <v>0</v>
      </c>
      <c r="G75" s="79">
        <v>0</v>
      </c>
      <c r="H75" s="78" t="s">
        <v>115</v>
      </c>
      <c r="I75" s="78" t="s">
        <v>116</v>
      </c>
      <c r="J75" s="79">
        <v>129</v>
      </c>
      <c r="K75" s="79">
        <v>6</v>
      </c>
      <c r="L75" s="79">
        <v>32</v>
      </c>
      <c r="M75" s="79">
        <v>2</v>
      </c>
      <c r="N75" s="79">
        <v>0</v>
      </c>
      <c r="O75" s="79">
        <v>0</v>
      </c>
      <c r="P75" s="79">
        <v>0</v>
      </c>
      <c r="Q75" s="79">
        <v>62</v>
      </c>
      <c r="R75" s="78" t="s">
        <v>117</v>
      </c>
      <c r="S75" s="80" t="s">
        <v>118</v>
      </c>
    </row>
    <row r="76" spans="1:19" ht="15">
      <c r="A76" s="52">
        <v>3</v>
      </c>
      <c r="B76" s="42" t="s">
        <v>119</v>
      </c>
      <c r="C76" s="78" t="s">
        <v>120</v>
      </c>
      <c r="D76" s="79">
        <v>75</v>
      </c>
      <c r="E76" s="79">
        <v>143</v>
      </c>
      <c r="F76" s="79">
        <v>0</v>
      </c>
      <c r="G76" s="79">
        <v>0</v>
      </c>
      <c r="H76" s="78" t="s">
        <v>120</v>
      </c>
      <c r="I76" s="78" t="s">
        <v>121</v>
      </c>
      <c r="J76" s="79">
        <v>124</v>
      </c>
      <c r="K76" s="79">
        <v>3</v>
      </c>
      <c r="L76" s="79">
        <v>41</v>
      </c>
      <c r="M76" s="79">
        <v>2</v>
      </c>
      <c r="N76" s="79">
        <v>0</v>
      </c>
      <c r="O76" s="79">
        <v>0</v>
      </c>
      <c r="P76" s="79">
        <v>2</v>
      </c>
      <c r="Q76" s="79">
        <v>46</v>
      </c>
      <c r="R76" s="78" t="s">
        <v>122</v>
      </c>
      <c r="S76" s="80" t="s">
        <v>123</v>
      </c>
    </row>
    <row r="77" spans="1:19" ht="15">
      <c r="A77" s="52">
        <v>4</v>
      </c>
      <c r="B77" s="42" t="s">
        <v>124</v>
      </c>
      <c r="C77" s="78" t="s">
        <v>125</v>
      </c>
      <c r="D77" s="79">
        <v>90</v>
      </c>
      <c r="E77" s="79">
        <v>90</v>
      </c>
      <c r="F77" s="79">
        <v>4</v>
      </c>
      <c r="G77" s="79">
        <v>0</v>
      </c>
      <c r="H77" s="78">
        <v>176</v>
      </c>
      <c r="I77" s="78">
        <v>111</v>
      </c>
      <c r="J77" s="79">
        <v>80</v>
      </c>
      <c r="K77" s="79">
        <v>2</v>
      </c>
      <c r="L77" s="79">
        <v>29</v>
      </c>
      <c r="M77" s="79">
        <v>0</v>
      </c>
      <c r="N77" s="79">
        <v>0</v>
      </c>
      <c r="O77" s="79">
        <v>0</v>
      </c>
      <c r="P77" s="79">
        <v>0</v>
      </c>
      <c r="Q77" s="79">
        <v>65</v>
      </c>
      <c r="R77" s="78" t="s">
        <v>113</v>
      </c>
      <c r="S77" s="80" t="s">
        <v>126</v>
      </c>
    </row>
    <row r="78" spans="1:19" ht="15">
      <c r="A78" s="52">
        <v>5</v>
      </c>
      <c r="B78" s="45" t="s">
        <v>82</v>
      </c>
      <c r="C78" s="78" t="s">
        <v>127</v>
      </c>
      <c r="D78" s="79">
        <v>1</v>
      </c>
      <c r="E78" s="79">
        <v>26</v>
      </c>
      <c r="F78" s="79">
        <v>0</v>
      </c>
      <c r="G78" s="79">
        <v>0</v>
      </c>
      <c r="H78" s="78" t="s">
        <v>127</v>
      </c>
      <c r="I78" s="78" t="s">
        <v>127</v>
      </c>
      <c r="J78" s="79">
        <v>27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8" t="s">
        <v>128</v>
      </c>
      <c r="S78" s="80" t="s">
        <v>129</v>
      </c>
    </row>
    <row r="79" spans="1:19" ht="15">
      <c r="A79" s="52">
        <v>6</v>
      </c>
      <c r="B79" s="68" t="s">
        <v>130</v>
      </c>
      <c r="C79" s="81" t="s">
        <v>131</v>
      </c>
      <c r="D79" s="82">
        <v>4</v>
      </c>
      <c r="E79" s="82">
        <v>20</v>
      </c>
      <c r="F79" s="82">
        <v>0</v>
      </c>
      <c r="G79" s="82">
        <v>0</v>
      </c>
      <c r="H79" s="78" t="s">
        <v>131</v>
      </c>
      <c r="I79" s="78" t="s">
        <v>131</v>
      </c>
      <c r="J79" s="82">
        <v>24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78" t="s">
        <v>128</v>
      </c>
      <c r="S79" s="80" t="s">
        <v>129</v>
      </c>
    </row>
    <row r="80" spans="1:19" ht="15">
      <c r="A80" s="27" t="s">
        <v>132</v>
      </c>
      <c r="B80" s="63" t="s">
        <v>133</v>
      </c>
      <c r="C80" s="29">
        <f>+D80+E80</f>
        <v>1122</v>
      </c>
      <c r="D80" s="29">
        <f>+SUM(D81:D86)</f>
        <v>556</v>
      </c>
      <c r="E80" s="29">
        <f aca="true" t="shared" si="11" ref="E80:Q80">+SUM(E81:E86)</f>
        <v>566</v>
      </c>
      <c r="F80" s="29">
        <f t="shared" si="11"/>
        <v>12</v>
      </c>
      <c r="G80" s="29">
        <f t="shared" si="11"/>
        <v>0</v>
      </c>
      <c r="H80" s="29">
        <f>+I80+Q80</f>
        <v>1110</v>
      </c>
      <c r="I80" s="29">
        <f>+J80+K80+L80+M80+N80+O80+P80</f>
        <v>799</v>
      </c>
      <c r="J80" s="29">
        <f t="shared" si="11"/>
        <v>546</v>
      </c>
      <c r="K80" s="29">
        <f t="shared" si="11"/>
        <v>14</v>
      </c>
      <c r="L80" s="29">
        <f t="shared" si="11"/>
        <v>235</v>
      </c>
      <c r="M80" s="29">
        <f t="shared" si="11"/>
        <v>3</v>
      </c>
      <c r="N80" s="29">
        <f t="shared" si="11"/>
        <v>1</v>
      </c>
      <c r="O80" s="29">
        <f t="shared" si="11"/>
        <v>0</v>
      </c>
      <c r="P80" s="29">
        <f t="shared" si="11"/>
        <v>0</v>
      </c>
      <c r="Q80" s="29">
        <f t="shared" si="11"/>
        <v>311</v>
      </c>
      <c r="R80" s="29">
        <f>+H80-J80-K80</f>
        <v>550</v>
      </c>
      <c r="S80" s="30">
        <f>+(J80+K80)/I80*100</f>
        <v>70.08760951188987</v>
      </c>
    </row>
    <row r="81" spans="1:19" ht="15">
      <c r="A81" s="50" t="s">
        <v>34</v>
      </c>
      <c r="B81" s="32" t="s">
        <v>134</v>
      </c>
      <c r="C81" s="51">
        <v>64</v>
      </c>
      <c r="D81" s="34">
        <v>14</v>
      </c>
      <c r="E81" s="34">
        <v>50</v>
      </c>
      <c r="F81" s="34">
        <v>4</v>
      </c>
      <c r="G81" s="34">
        <v>0</v>
      </c>
      <c r="H81" s="51">
        <v>60</v>
      </c>
      <c r="I81" s="51">
        <v>56</v>
      </c>
      <c r="J81" s="34">
        <v>50</v>
      </c>
      <c r="K81" s="34">
        <v>2</v>
      </c>
      <c r="L81" s="34">
        <v>4</v>
      </c>
      <c r="M81" s="34">
        <v>0</v>
      </c>
      <c r="N81" s="34">
        <v>0</v>
      </c>
      <c r="O81" s="34">
        <v>0</v>
      </c>
      <c r="P81" s="34">
        <v>0</v>
      </c>
      <c r="Q81" s="34">
        <v>4</v>
      </c>
      <c r="R81" s="51">
        <v>8</v>
      </c>
      <c r="S81" s="65">
        <v>0.92</v>
      </c>
    </row>
    <row r="82" spans="1:19" ht="15">
      <c r="A82" s="52" t="s">
        <v>36</v>
      </c>
      <c r="B82" s="42" t="s">
        <v>135</v>
      </c>
      <c r="C82" s="33">
        <v>175</v>
      </c>
      <c r="D82" s="43">
        <v>66</v>
      </c>
      <c r="E82" s="43">
        <v>109</v>
      </c>
      <c r="F82" s="43">
        <v>1</v>
      </c>
      <c r="G82" s="43">
        <v>0</v>
      </c>
      <c r="H82" s="33">
        <v>174</v>
      </c>
      <c r="I82" s="33">
        <v>141</v>
      </c>
      <c r="J82" s="43">
        <v>106</v>
      </c>
      <c r="K82" s="43">
        <v>0</v>
      </c>
      <c r="L82" s="43">
        <v>35</v>
      </c>
      <c r="M82" s="43">
        <v>0</v>
      </c>
      <c r="N82" s="43">
        <v>0</v>
      </c>
      <c r="O82" s="43">
        <v>0</v>
      </c>
      <c r="P82" s="43">
        <v>0</v>
      </c>
      <c r="Q82" s="43">
        <v>33</v>
      </c>
      <c r="R82" s="33">
        <v>68</v>
      </c>
      <c r="S82" s="36">
        <v>0.725925925925926</v>
      </c>
    </row>
    <row r="83" spans="1:19" ht="15">
      <c r="A83" s="52" t="s">
        <v>38</v>
      </c>
      <c r="B83" s="42" t="s">
        <v>136</v>
      </c>
      <c r="C83" s="33">
        <v>190</v>
      </c>
      <c r="D83" s="43">
        <v>90</v>
      </c>
      <c r="E83" s="43">
        <v>100</v>
      </c>
      <c r="F83" s="43">
        <v>3</v>
      </c>
      <c r="G83" s="43">
        <v>0</v>
      </c>
      <c r="H83" s="33">
        <v>187</v>
      </c>
      <c r="I83" s="33">
        <v>149</v>
      </c>
      <c r="J83" s="43">
        <v>102</v>
      </c>
      <c r="K83" s="43">
        <v>2</v>
      </c>
      <c r="L83" s="43">
        <v>44</v>
      </c>
      <c r="M83" s="43">
        <v>1</v>
      </c>
      <c r="N83" s="43">
        <v>0</v>
      </c>
      <c r="O83" s="43">
        <v>0</v>
      </c>
      <c r="P83" s="43">
        <v>0</v>
      </c>
      <c r="Q83" s="43">
        <v>38</v>
      </c>
      <c r="R83" s="33">
        <v>83</v>
      </c>
      <c r="S83" s="36">
        <v>0.6397058823529411</v>
      </c>
    </row>
    <row r="84" spans="1:19" ht="15.75">
      <c r="A84" s="52" t="s">
        <v>40</v>
      </c>
      <c r="B84" s="83" t="s">
        <v>137</v>
      </c>
      <c r="C84" s="33">
        <v>268</v>
      </c>
      <c r="D84" s="43">
        <v>141</v>
      </c>
      <c r="E84" s="43">
        <v>127</v>
      </c>
      <c r="F84" s="43">
        <v>1</v>
      </c>
      <c r="G84" s="43">
        <v>0</v>
      </c>
      <c r="H84" s="33">
        <v>267</v>
      </c>
      <c r="I84" s="33">
        <v>199</v>
      </c>
      <c r="J84" s="43">
        <v>127</v>
      </c>
      <c r="K84" s="43">
        <v>2</v>
      </c>
      <c r="L84" s="43">
        <v>67</v>
      </c>
      <c r="M84" s="43">
        <v>2</v>
      </c>
      <c r="N84" s="43">
        <v>1</v>
      </c>
      <c r="O84" s="43">
        <v>0</v>
      </c>
      <c r="P84" s="43">
        <v>0</v>
      </c>
      <c r="Q84" s="43">
        <v>68</v>
      </c>
      <c r="R84" s="33">
        <v>138</v>
      </c>
      <c r="S84" s="36">
        <v>0.6010928961748634</v>
      </c>
    </row>
    <row r="85" spans="1:19" ht="15.75">
      <c r="A85" s="52" t="s">
        <v>42</v>
      </c>
      <c r="B85" s="84" t="s">
        <v>138</v>
      </c>
      <c r="C85" s="33">
        <v>262</v>
      </c>
      <c r="D85" s="43">
        <v>142</v>
      </c>
      <c r="E85" s="43">
        <v>120</v>
      </c>
      <c r="F85" s="43">
        <v>3</v>
      </c>
      <c r="G85" s="43">
        <v>0</v>
      </c>
      <c r="H85" s="33">
        <v>259</v>
      </c>
      <c r="I85" s="33">
        <v>166</v>
      </c>
      <c r="J85" s="43">
        <v>120</v>
      </c>
      <c r="K85" s="43">
        <v>3</v>
      </c>
      <c r="L85" s="43">
        <v>43</v>
      </c>
      <c r="M85" s="43">
        <v>0</v>
      </c>
      <c r="N85" s="43">
        <v>0</v>
      </c>
      <c r="O85" s="43">
        <v>0</v>
      </c>
      <c r="P85" s="43">
        <v>0</v>
      </c>
      <c r="Q85" s="43">
        <v>93</v>
      </c>
      <c r="R85" s="33">
        <v>136</v>
      </c>
      <c r="S85" s="36">
        <v>0.695364238410596</v>
      </c>
    </row>
    <row r="86" spans="1:19" ht="15.75">
      <c r="A86" s="52" t="s">
        <v>44</v>
      </c>
      <c r="B86" s="84" t="s">
        <v>139</v>
      </c>
      <c r="C86" s="55">
        <v>163</v>
      </c>
      <c r="D86" s="56">
        <v>103</v>
      </c>
      <c r="E86" s="56">
        <v>60</v>
      </c>
      <c r="F86" s="56"/>
      <c r="G86" s="56"/>
      <c r="H86" s="55">
        <v>163</v>
      </c>
      <c r="I86" s="55">
        <v>88</v>
      </c>
      <c r="J86" s="56">
        <v>41</v>
      </c>
      <c r="K86" s="56">
        <v>5</v>
      </c>
      <c r="L86" s="56">
        <v>42</v>
      </c>
      <c r="M86" s="56"/>
      <c r="N86" s="56"/>
      <c r="O86" s="56"/>
      <c r="P86" s="56"/>
      <c r="Q86" s="56">
        <v>75</v>
      </c>
      <c r="R86" s="55">
        <v>117</v>
      </c>
      <c r="S86" s="57">
        <v>0.45</v>
      </c>
    </row>
    <row r="87" spans="1:19" ht="15.75">
      <c r="A87" s="27" t="s">
        <v>140</v>
      </c>
      <c r="B87" s="49" t="s">
        <v>141</v>
      </c>
      <c r="C87" s="29">
        <f>+D87+E87</f>
        <v>1056</v>
      </c>
      <c r="D87" s="29">
        <f>+SUM(D88:D92)</f>
        <v>424</v>
      </c>
      <c r="E87" s="29">
        <f aca="true" t="shared" si="12" ref="E87:R87">+SUM(E88:E92)</f>
        <v>632</v>
      </c>
      <c r="F87" s="29">
        <f t="shared" si="12"/>
        <v>7</v>
      </c>
      <c r="G87" s="29">
        <f t="shared" si="12"/>
        <v>0</v>
      </c>
      <c r="H87" s="29">
        <f>+I87+Q87</f>
        <v>1049</v>
      </c>
      <c r="I87" s="29">
        <f>+J87+K87+L87+M87+N87+O87+P87</f>
        <v>724</v>
      </c>
      <c r="J87" s="29">
        <f t="shared" si="12"/>
        <v>611</v>
      </c>
      <c r="K87" s="29">
        <f t="shared" si="12"/>
        <v>15</v>
      </c>
      <c r="L87" s="29">
        <f t="shared" si="12"/>
        <v>92</v>
      </c>
      <c r="M87" s="29">
        <f t="shared" si="12"/>
        <v>6</v>
      </c>
      <c r="N87" s="29">
        <f t="shared" si="12"/>
        <v>0</v>
      </c>
      <c r="O87" s="29">
        <f t="shared" si="12"/>
        <v>0</v>
      </c>
      <c r="P87" s="29">
        <f t="shared" si="12"/>
        <v>0</v>
      </c>
      <c r="Q87" s="29">
        <f t="shared" si="12"/>
        <v>325</v>
      </c>
      <c r="R87" s="29">
        <f t="shared" si="12"/>
        <v>423</v>
      </c>
      <c r="S87" s="30">
        <f>+(J87+K87)/I87*100</f>
        <v>86.46408839779005</v>
      </c>
    </row>
    <row r="88" spans="1:19" ht="15">
      <c r="A88" s="50" t="s">
        <v>34</v>
      </c>
      <c r="B88" s="85" t="s">
        <v>142</v>
      </c>
      <c r="C88" s="51">
        <v>248</v>
      </c>
      <c r="D88" s="34">
        <v>64</v>
      </c>
      <c r="E88" s="34">
        <v>184</v>
      </c>
      <c r="F88" s="34">
        <v>3</v>
      </c>
      <c r="G88" s="34"/>
      <c r="H88" s="51">
        <v>245</v>
      </c>
      <c r="I88" s="51">
        <v>202</v>
      </c>
      <c r="J88" s="34">
        <v>189</v>
      </c>
      <c r="K88" s="34">
        <v>0</v>
      </c>
      <c r="L88" s="34">
        <v>12</v>
      </c>
      <c r="M88" s="34">
        <v>1</v>
      </c>
      <c r="N88" s="34">
        <v>0</v>
      </c>
      <c r="O88" s="34">
        <v>0</v>
      </c>
      <c r="P88" s="34">
        <v>0</v>
      </c>
      <c r="Q88" s="34">
        <v>43</v>
      </c>
      <c r="R88" s="51">
        <v>56</v>
      </c>
      <c r="S88" s="65">
        <v>93.56435643564357</v>
      </c>
    </row>
    <row r="89" spans="1:19" ht="15">
      <c r="A89" s="52" t="s">
        <v>36</v>
      </c>
      <c r="B89" s="45" t="s">
        <v>143</v>
      </c>
      <c r="C89" s="33">
        <v>378</v>
      </c>
      <c r="D89" s="43">
        <v>125</v>
      </c>
      <c r="E89" s="43">
        <v>253</v>
      </c>
      <c r="F89" s="43">
        <v>2</v>
      </c>
      <c r="G89" s="43"/>
      <c r="H89" s="33">
        <v>376</v>
      </c>
      <c r="I89" s="33">
        <v>278</v>
      </c>
      <c r="J89" s="43">
        <v>239</v>
      </c>
      <c r="K89" s="43">
        <v>6</v>
      </c>
      <c r="L89" s="43">
        <v>32</v>
      </c>
      <c r="M89" s="43">
        <v>1</v>
      </c>
      <c r="N89" s="43">
        <v>0</v>
      </c>
      <c r="O89" s="43">
        <v>0</v>
      </c>
      <c r="P89" s="43">
        <v>0</v>
      </c>
      <c r="Q89" s="43">
        <v>98</v>
      </c>
      <c r="R89" s="33">
        <v>131</v>
      </c>
      <c r="S89" s="36">
        <v>88.12949640287769</v>
      </c>
    </row>
    <row r="90" spans="1:19" ht="15">
      <c r="A90" s="52" t="s">
        <v>38</v>
      </c>
      <c r="B90" s="42" t="s">
        <v>144</v>
      </c>
      <c r="C90" s="33">
        <v>226</v>
      </c>
      <c r="D90" s="43">
        <v>124</v>
      </c>
      <c r="E90" s="43">
        <v>102</v>
      </c>
      <c r="F90" s="43">
        <v>1</v>
      </c>
      <c r="G90" s="43"/>
      <c r="H90" s="33">
        <v>225</v>
      </c>
      <c r="I90" s="33">
        <v>117</v>
      </c>
      <c r="J90" s="43">
        <v>88</v>
      </c>
      <c r="K90" s="43">
        <v>6</v>
      </c>
      <c r="L90" s="43">
        <v>23</v>
      </c>
      <c r="M90" s="43"/>
      <c r="N90" s="43"/>
      <c r="O90" s="43"/>
      <c r="P90" s="43"/>
      <c r="Q90" s="43">
        <v>108</v>
      </c>
      <c r="R90" s="33">
        <v>131</v>
      </c>
      <c r="S90" s="36">
        <v>80.34188034188034</v>
      </c>
    </row>
    <row r="91" spans="1:19" ht="15">
      <c r="A91" s="52" t="s">
        <v>40</v>
      </c>
      <c r="B91" s="45" t="s">
        <v>47</v>
      </c>
      <c r="C91" s="33">
        <v>123</v>
      </c>
      <c r="D91" s="43">
        <v>94</v>
      </c>
      <c r="E91" s="43">
        <v>29</v>
      </c>
      <c r="F91" s="43"/>
      <c r="G91" s="43"/>
      <c r="H91" s="33">
        <v>123</v>
      </c>
      <c r="I91" s="33">
        <v>47</v>
      </c>
      <c r="J91" s="43">
        <v>17</v>
      </c>
      <c r="K91" s="43">
        <v>1</v>
      </c>
      <c r="L91" s="43">
        <v>25</v>
      </c>
      <c r="M91" s="43">
        <v>4</v>
      </c>
      <c r="N91" s="43"/>
      <c r="O91" s="43"/>
      <c r="P91" s="43"/>
      <c r="Q91" s="43">
        <v>76</v>
      </c>
      <c r="R91" s="33">
        <v>105</v>
      </c>
      <c r="S91" s="36">
        <v>38.297872340425535</v>
      </c>
    </row>
    <row r="92" spans="1:19" ht="15">
      <c r="A92" s="86" t="s">
        <v>42</v>
      </c>
      <c r="B92" s="87" t="s">
        <v>124</v>
      </c>
      <c r="C92" s="55">
        <v>81</v>
      </c>
      <c r="D92" s="56">
        <v>17</v>
      </c>
      <c r="E92" s="56">
        <v>64</v>
      </c>
      <c r="F92" s="56">
        <v>1</v>
      </c>
      <c r="G92" s="56"/>
      <c r="H92" s="55">
        <v>80</v>
      </c>
      <c r="I92" s="55">
        <v>80</v>
      </c>
      <c r="J92" s="56">
        <v>78</v>
      </c>
      <c r="K92" s="56">
        <v>2</v>
      </c>
      <c r="L92" s="56">
        <v>0</v>
      </c>
      <c r="M92" s="56"/>
      <c r="N92" s="56">
        <v>0</v>
      </c>
      <c r="O92" s="56">
        <v>0</v>
      </c>
      <c r="P92" s="56">
        <v>0</v>
      </c>
      <c r="Q92" s="56"/>
      <c r="R92" s="55">
        <v>0</v>
      </c>
      <c r="S92" s="57">
        <v>100</v>
      </c>
    </row>
    <row r="93" spans="1:19" ht="17.25">
      <c r="A93" s="88"/>
      <c r="B93" s="88"/>
      <c r="C93" s="88"/>
      <c r="D93" s="88"/>
      <c r="E93" s="88"/>
      <c r="F93" s="89"/>
      <c r="G93" s="89"/>
      <c r="H93" s="90"/>
      <c r="I93" s="90"/>
      <c r="J93" s="89"/>
      <c r="K93" s="89"/>
      <c r="L93" s="91" t="s">
        <v>145</v>
      </c>
      <c r="M93" s="91"/>
      <c r="N93" s="91"/>
      <c r="O93" s="91"/>
      <c r="P93" s="91"/>
      <c r="Q93" s="91"/>
      <c r="R93" s="91"/>
      <c r="S93" s="92"/>
    </row>
    <row r="94" spans="1:19" ht="16.5">
      <c r="A94" s="106"/>
      <c r="B94" s="94" t="s">
        <v>146</v>
      </c>
      <c r="C94" s="94"/>
      <c r="D94" s="94"/>
      <c r="E94" s="95"/>
      <c r="F94" s="90"/>
      <c r="G94" s="90"/>
      <c r="H94" s="90"/>
      <c r="I94" s="90"/>
      <c r="J94" s="90"/>
      <c r="K94" s="90"/>
      <c r="L94" s="96" t="s">
        <v>147</v>
      </c>
      <c r="M94" s="96"/>
      <c r="N94" s="96"/>
      <c r="O94" s="96"/>
      <c r="P94" s="96"/>
      <c r="Q94" s="97"/>
      <c r="R94" s="97"/>
      <c r="S94" s="97"/>
    </row>
    <row r="95" spans="1:19" ht="15.75">
      <c r="A95" s="107"/>
      <c r="B95" s="99" t="s">
        <v>148</v>
      </c>
      <c r="C95" s="99"/>
      <c r="D95" s="99"/>
      <c r="E95" s="100"/>
      <c r="F95" s="100"/>
      <c r="G95" s="100"/>
      <c r="H95" s="101"/>
      <c r="I95" s="101"/>
      <c r="J95" s="100"/>
      <c r="K95" s="100"/>
      <c r="L95" s="102" t="s">
        <v>149</v>
      </c>
      <c r="M95" s="102"/>
      <c r="N95" s="102"/>
      <c r="O95" s="102"/>
      <c r="P95" s="102"/>
      <c r="Q95" s="100"/>
      <c r="R95" s="103"/>
      <c r="S95" s="100"/>
    </row>
  </sheetData>
  <sheetProtection/>
  <mergeCells count="31">
    <mergeCell ref="B95:D95"/>
    <mergeCell ref="L95:P95"/>
    <mergeCell ref="A10:B10"/>
    <mergeCell ref="A11:B11"/>
    <mergeCell ref="A93:E93"/>
    <mergeCell ref="L93:R93"/>
    <mergeCell ref="B94:D94"/>
    <mergeCell ref="L94:P94"/>
    <mergeCell ref="H7:H9"/>
    <mergeCell ref="I7:P7"/>
    <mergeCell ref="Q7:Q9"/>
    <mergeCell ref="D8:D9"/>
    <mergeCell ref="E8:E9"/>
    <mergeCell ref="I8:I9"/>
    <mergeCell ref="J8:P8"/>
    <mergeCell ref="P4:S4"/>
    <mergeCell ref="A6:B9"/>
    <mergeCell ref="C6:E6"/>
    <mergeCell ref="F6:F9"/>
    <mergeCell ref="G6:G9"/>
    <mergeCell ref="H6:Q6"/>
    <mergeCell ref="R6:R9"/>
    <mergeCell ref="S6:S9"/>
    <mergeCell ref="C7:C9"/>
    <mergeCell ref="D7:E7"/>
    <mergeCell ref="E1:O1"/>
    <mergeCell ref="A2:D2"/>
    <mergeCell ref="E2:O2"/>
    <mergeCell ref="P2:S2"/>
    <mergeCell ref="A3:D3"/>
    <mergeCell ref="E3:O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zoomScalePageLayoutView="0" workbookViewId="0" topLeftCell="A31">
      <selection activeCell="E43" sqref="E43"/>
    </sheetView>
  </sheetViews>
  <sheetFormatPr defaultColWidth="9.140625" defaultRowHeight="15"/>
  <cols>
    <col min="1" max="1" width="4.28125" style="113" customWidth="1"/>
    <col min="2" max="2" width="19.421875" style="113" customWidth="1"/>
    <col min="3" max="16384" width="9.140625" style="113" customWidth="1"/>
  </cols>
  <sheetData>
    <row r="1" spans="1:20" ht="16.5">
      <c r="A1" s="109" t="s">
        <v>150</v>
      </c>
      <c r="B1" s="109"/>
      <c r="C1" s="109"/>
      <c r="D1" s="110"/>
      <c r="E1" s="3" t="s">
        <v>151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1" t="s">
        <v>152</v>
      </c>
      <c r="R1" s="112"/>
      <c r="S1" s="112"/>
      <c r="T1" s="112"/>
    </row>
    <row r="2" spans="1:20" ht="16.5">
      <c r="A2" s="114" t="s">
        <v>3</v>
      </c>
      <c r="B2" s="114"/>
      <c r="C2" s="114"/>
      <c r="D2" s="114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15" t="str">
        <f>'[1]Thong tin'!B4</f>
        <v>Cục THADS tỉnh Bắc Giang</v>
      </c>
      <c r="R2" s="115"/>
      <c r="S2" s="115"/>
      <c r="T2" s="115"/>
    </row>
    <row r="3" spans="1:20" ht="17.25">
      <c r="A3" s="114" t="s">
        <v>5</v>
      </c>
      <c r="B3" s="114"/>
      <c r="C3" s="114"/>
      <c r="D3" s="114"/>
      <c r="E3" s="8" t="str">
        <f>'[1]Thong tin'!B3</f>
        <v>10 tháng năm 2017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11" t="s">
        <v>153</v>
      </c>
      <c r="R3" s="116"/>
      <c r="S3" s="112"/>
      <c r="T3" s="112"/>
    </row>
    <row r="4" spans="1:20" ht="15.75">
      <c r="A4" s="117" t="s">
        <v>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8"/>
      <c r="P4" s="118"/>
      <c r="Q4" s="119" t="s">
        <v>8</v>
      </c>
      <c r="R4" s="119"/>
      <c r="S4" s="119"/>
      <c r="T4" s="119"/>
    </row>
    <row r="5" spans="1:20" ht="15.75">
      <c r="A5" s="110"/>
      <c r="B5" s="120"/>
      <c r="C5" s="12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21" t="s">
        <v>154</v>
      </c>
      <c r="R5" s="121"/>
      <c r="S5" s="121"/>
      <c r="T5" s="121"/>
    </row>
    <row r="6" spans="1:36" ht="15.75">
      <c r="A6" s="14" t="s">
        <v>10</v>
      </c>
      <c r="B6" s="14"/>
      <c r="C6" s="15" t="s">
        <v>11</v>
      </c>
      <c r="D6" s="15"/>
      <c r="E6" s="15"/>
      <c r="F6" s="15" t="s">
        <v>12</v>
      </c>
      <c r="G6" s="15" t="s">
        <v>13</v>
      </c>
      <c r="H6" s="16" t="s">
        <v>14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5" t="s">
        <v>15</v>
      </c>
      <c r="T6" s="17" t="s">
        <v>16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6" s="124" customFormat="1" ht="15.75">
      <c r="A7" s="14"/>
      <c r="B7" s="14"/>
      <c r="C7" s="15" t="s">
        <v>17</v>
      </c>
      <c r="D7" s="17" t="s">
        <v>18</v>
      </c>
      <c r="E7" s="17"/>
      <c r="F7" s="15"/>
      <c r="G7" s="15"/>
      <c r="H7" s="15" t="s">
        <v>14</v>
      </c>
      <c r="I7" s="15" t="s">
        <v>19</v>
      </c>
      <c r="J7" s="15"/>
      <c r="K7" s="15"/>
      <c r="L7" s="15"/>
      <c r="M7" s="15"/>
      <c r="N7" s="15"/>
      <c r="O7" s="15"/>
      <c r="P7" s="15"/>
      <c r="Q7" s="15"/>
      <c r="R7" s="15" t="s">
        <v>155</v>
      </c>
      <c r="S7" s="15"/>
      <c r="T7" s="17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</row>
    <row r="8" spans="1:36" ht="15.75">
      <c r="A8" s="14"/>
      <c r="B8" s="14"/>
      <c r="C8" s="15"/>
      <c r="D8" s="17" t="s">
        <v>21</v>
      </c>
      <c r="E8" s="17" t="s">
        <v>22</v>
      </c>
      <c r="F8" s="15"/>
      <c r="G8" s="15"/>
      <c r="H8" s="15"/>
      <c r="I8" s="15" t="s">
        <v>23</v>
      </c>
      <c r="J8" s="17" t="s">
        <v>18</v>
      </c>
      <c r="K8" s="17"/>
      <c r="L8" s="17"/>
      <c r="M8" s="17"/>
      <c r="N8" s="17"/>
      <c r="O8" s="17"/>
      <c r="P8" s="17"/>
      <c r="Q8" s="17"/>
      <c r="R8" s="15"/>
      <c r="S8" s="15"/>
      <c r="T8" s="17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</row>
    <row r="9" spans="1:36" ht="60">
      <c r="A9" s="14"/>
      <c r="B9" s="14"/>
      <c r="C9" s="15"/>
      <c r="D9" s="17"/>
      <c r="E9" s="17"/>
      <c r="F9" s="15"/>
      <c r="G9" s="15"/>
      <c r="H9" s="15"/>
      <c r="I9" s="15"/>
      <c r="J9" s="18" t="s">
        <v>24</v>
      </c>
      <c r="K9" s="18" t="s">
        <v>25</v>
      </c>
      <c r="L9" s="18" t="s">
        <v>156</v>
      </c>
      <c r="M9" s="18" t="s">
        <v>26</v>
      </c>
      <c r="N9" s="18" t="s">
        <v>27</v>
      </c>
      <c r="O9" s="18" t="s">
        <v>28</v>
      </c>
      <c r="P9" s="18" t="s">
        <v>29</v>
      </c>
      <c r="Q9" s="18" t="s">
        <v>30</v>
      </c>
      <c r="R9" s="15"/>
      <c r="S9" s="15"/>
      <c r="T9" s="17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</row>
    <row r="10" spans="1:20" ht="15.75">
      <c r="A10" s="125" t="s">
        <v>31</v>
      </c>
      <c r="B10" s="126"/>
      <c r="C10" s="127">
        <v>1</v>
      </c>
      <c r="D10" s="127">
        <v>2</v>
      </c>
      <c r="E10" s="127">
        <v>3</v>
      </c>
      <c r="F10" s="127">
        <v>4</v>
      </c>
      <c r="G10" s="127">
        <v>5</v>
      </c>
      <c r="H10" s="127">
        <v>6</v>
      </c>
      <c r="I10" s="127">
        <v>7</v>
      </c>
      <c r="J10" s="127">
        <v>8</v>
      </c>
      <c r="K10" s="127">
        <v>9</v>
      </c>
      <c r="L10" s="127" t="s">
        <v>52</v>
      </c>
      <c r="M10" s="127" t="s">
        <v>157</v>
      </c>
      <c r="N10" s="127" t="s">
        <v>158</v>
      </c>
      <c r="O10" s="127" t="s">
        <v>159</v>
      </c>
      <c r="P10" s="127" t="s">
        <v>160</v>
      </c>
      <c r="Q10" s="127" t="s">
        <v>161</v>
      </c>
      <c r="R10" s="127" t="s">
        <v>162</v>
      </c>
      <c r="S10" s="127" t="s">
        <v>163</v>
      </c>
      <c r="T10" s="128" t="s">
        <v>164</v>
      </c>
    </row>
    <row r="11" spans="1:20" s="133" customFormat="1" ht="15.75">
      <c r="A11" s="129" t="s">
        <v>32</v>
      </c>
      <c r="B11" s="130"/>
      <c r="C11" s="131">
        <f>+C12+C25</f>
        <v>1294378657.7</v>
      </c>
      <c r="D11" s="131">
        <f>+D12+D25</f>
        <v>1078883402.6</v>
      </c>
      <c r="E11" s="131">
        <f aca="true" t="shared" si="0" ref="E11:R11">+E12+E25</f>
        <v>215495255.1</v>
      </c>
      <c r="F11" s="131">
        <f t="shared" si="0"/>
        <v>257582290.1</v>
      </c>
      <c r="G11" s="131">
        <f t="shared" si="0"/>
        <v>22408</v>
      </c>
      <c r="H11" s="131">
        <f>+I11+R11</f>
        <v>1036796367.6</v>
      </c>
      <c r="I11" s="131">
        <f>+J11+K11+L11+M11+N11+O11+Q11+P11</f>
        <v>673030237.6</v>
      </c>
      <c r="J11" s="131">
        <f t="shared" si="0"/>
        <v>117070019.4</v>
      </c>
      <c r="K11" s="131">
        <f t="shared" si="0"/>
        <v>24106950.9</v>
      </c>
      <c r="L11" s="131">
        <f t="shared" si="0"/>
        <v>29443</v>
      </c>
      <c r="M11" s="131">
        <f t="shared" si="0"/>
        <v>453415067.3</v>
      </c>
      <c r="N11" s="131">
        <f t="shared" si="0"/>
        <v>75574844</v>
      </c>
      <c r="O11" s="131">
        <f t="shared" si="0"/>
        <v>120846</v>
      </c>
      <c r="P11" s="131">
        <f t="shared" si="0"/>
        <v>0</v>
      </c>
      <c r="Q11" s="131">
        <f t="shared" si="0"/>
        <v>2713067</v>
      </c>
      <c r="R11" s="131">
        <f t="shared" si="0"/>
        <v>363766130</v>
      </c>
      <c r="S11" s="131">
        <f>+R11+Q11+P11+O11+N11+M11</f>
        <v>895589954.3</v>
      </c>
      <c r="T11" s="132">
        <f>+(J11+K11+L11)/I11*100</f>
        <v>20.980693795205497</v>
      </c>
    </row>
    <row r="12" spans="1:20" s="133" customFormat="1" ht="15.75">
      <c r="A12" s="27" t="s">
        <v>31</v>
      </c>
      <c r="B12" s="28" t="s">
        <v>33</v>
      </c>
      <c r="C12" s="131">
        <v>107815914</v>
      </c>
      <c r="D12" s="131">
        <v>90830311</v>
      </c>
      <c r="E12" s="131">
        <v>16985603</v>
      </c>
      <c r="F12" s="131">
        <v>879972</v>
      </c>
      <c r="G12" s="131">
        <v>11204</v>
      </c>
      <c r="H12" s="131">
        <v>106935942</v>
      </c>
      <c r="I12" s="131">
        <v>82185636</v>
      </c>
      <c r="J12" s="131">
        <v>18462985</v>
      </c>
      <c r="K12" s="131">
        <v>207986</v>
      </c>
      <c r="L12" s="131">
        <v>0</v>
      </c>
      <c r="M12" s="131">
        <v>62969204</v>
      </c>
      <c r="N12" s="131">
        <v>545461</v>
      </c>
      <c r="O12" s="131">
        <v>0</v>
      </c>
      <c r="P12" s="131">
        <v>0</v>
      </c>
      <c r="Q12" s="131">
        <v>0</v>
      </c>
      <c r="R12" s="131">
        <v>24750306</v>
      </c>
      <c r="S12" s="131">
        <v>88264971</v>
      </c>
      <c r="T12" s="132">
        <v>22.71804649659218</v>
      </c>
    </row>
    <row r="13" spans="1:20" ht="15.75">
      <c r="A13" s="31">
        <v>1</v>
      </c>
      <c r="B13" s="32" t="s">
        <v>35</v>
      </c>
      <c r="C13" s="65">
        <v>1586805</v>
      </c>
      <c r="D13" s="134">
        <v>73255</v>
      </c>
      <c r="E13" s="134">
        <v>1513550</v>
      </c>
      <c r="F13" s="134">
        <v>67255</v>
      </c>
      <c r="G13" s="134"/>
      <c r="H13" s="135">
        <v>1519550</v>
      </c>
      <c r="I13" s="135">
        <v>1519550</v>
      </c>
      <c r="J13" s="134">
        <v>12950</v>
      </c>
      <c r="K13" s="134"/>
      <c r="L13" s="134"/>
      <c r="M13" s="134">
        <v>1506600</v>
      </c>
      <c r="N13" s="134"/>
      <c r="O13" s="134"/>
      <c r="P13" s="134"/>
      <c r="Q13" s="134"/>
      <c r="R13" s="134"/>
      <c r="S13" s="136">
        <v>1506600</v>
      </c>
      <c r="T13" s="137">
        <v>0.8522259879569609</v>
      </c>
    </row>
    <row r="14" spans="1:20" ht="15.75">
      <c r="A14" s="41">
        <v>2</v>
      </c>
      <c r="B14" s="45" t="s">
        <v>37</v>
      </c>
      <c r="C14" s="36">
        <v>16771887</v>
      </c>
      <c r="D14" s="138">
        <v>14160733</v>
      </c>
      <c r="E14" s="138">
        <v>2611154</v>
      </c>
      <c r="F14" s="138">
        <v>13039</v>
      </c>
      <c r="G14" s="138"/>
      <c r="H14" s="139">
        <v>16758848</v>
      </c>
      <c r="I14" s="139">
        <v>2604320</v>
      </c>
      <c r="J14" s="138">
        <v>317499</v>
      </c>
      <c r="K14" s="138"/>
      <c r="L14" s="138"/>
      <c r="M14" s="138">
        <v>2286821</v>
      </c>
      <c r="N14" s="138"/>
      <c r="O14" s="138"/>
      <c r="P14" s="138"/>
      <c r="Q14" s="138"/>
      <c r="R14" s="138">
        <v>14154528</v>
      </c>
      <c r="S14" s="136">
        <v>16441349</v>
      </c>
      <c r="T14" s="137">
        <v>12.191243779566259</v>
      </c>
    </row>
    <row r="15" spans="1:20" ht="15.75">
      <c r="A15" s="41">
        <v>3</v>
      </c>
      <c r="B15" s="45" t="s">
        <v>39</v>
      </c>
      <c r="C15" s="36">
        <v>4399230</v>
      </c>
      <c r="D15" s="138">
        <v>502735</v>
      </c>
      <c r="E15" s="138">
        <v>3896495</v>
      </c>
      <c r="F15" s="138">
        <v>3775</v>
      </c>
      <c r="G15" s="138"/>
      <c r="H15" s="139">
        <v>4395455</v>
      </c>
      <c r="I15" s="139">
        <v>2993687</v>
      </c>
      <c r="J15" s="138">
        <v>178312</v>
      </c>
      <c r="K15" s="138"/>
      <c r="L15" s="138"/>
      <c r="M15" s="138">
        <v>2815375</v>
      </c>
      <c r="N15" s="138"/>
      <c r="O15" s="138"/>
      <c r="P15" s="138"/>
      <c r="Q15" s="138"/>
      <c r="R15" s="138">
        <v>1401768</v>
      </c>
      <c r="S15" s="136">
        <v>4217143</v>
      </c>
      <c r="T15" s="137">
        <v>5.956267305165838</v>
      </c>
    </row>
    <row r="16" spans="1:20" ht="15.75">
      <c r="A16" s="41">
        <v>4</v>
      </c>
      <c r="B16" s="45" t="s">
        <v>41</v>
      </c>
      <c r="C16" s="36">
        <v>33843690</v>
      </c>
      <c r="D16" s="138">
        <v>27220536</v>
      </c>
      <c r="E16" s="138">
        <v>6623154</v>
      </c>
      <c r="F16" s="138">
        <v>0</v>
      </c>
      <c r="G16" s="138"/>
      <c r="H16" s="139">
        <v>33843690</v>
      </c>
      <c r="I16" s="139">
        <v>24832046</v>
      </c>
      <c r="J16" s="138">
        <v>6623154</v>
      </c>
      <c r="K16" s="138"/>
      <c r="L16" s="138"/>
      <c r="M16" s="138">
        <v>17663431</v>
      </c>
      <c r="N16" s="138">
        <v>545461</v>
      </c>
      <c r="O16" s="138"/>
      <c r="P16" s="138"/>
      <c r="Q16" s="138"/>
      <c r="R16" s="138">
        <v>9011644</v>
      </c>
      <c r="S16" s="136">
        <v>27220536</v>
      </c>
      <c r="T16" s="137">
        <v>26.671801429491556</v>
      </c>
    </row>
    <row r="17" spans="1:20" ht="15.75">
      <c r="A17" s="41">
        <v>5</v>
      </c>
      <c r="B17" s="45" t="s">
        <v>43</v>
      </c>
      <c r="C17" s="36">
        <v>48663074</v>
      </c>
      <c r="D17" s="138">
        <v>48529321</v>
      </c>
      <c r="E17" s="138">
        <v>133753</v>
      </c>
      <c r="F17" s="138">
        <v>0</v>
      </c>
      <c r="G17" s="138"/>
      <c r="H17" s="139">
        <v>48663074</v>
      </c>
      <c r="I17" s="139">
        <v>48663074</v>
      </c>
      <c r="J17" s="138">
        <v>10404656</v>
      </c>
      <c r="K17" s="138"/>
      <c r="L17" s="138"/>
      <c r="M17" s="138">
        <v>38258418</v>
      </c>
      <c r="N17" s="138"/>
      <c r="O17" s="138"/>
      <c r="P17" s="138"/>
      <c r="Q17" s="138"/>
      <c r="R17" s="138"/>
      <c r="S17" s="136">
        <v>38258418</v>
      </c>
      <c r="T17" s="137">
        <v>21.381008524040222</v>
      </c>
    </row>
    <row r="18" spans="1:20" ht="15.75">
      <c r="A18" s="41">
        <v>6</v>
      </c>
      <c r="B18" s="45" t="s">
        <v>45</v>
      </c>
      <c r="C18" s="36">
        <v>765361</v>
      </c>
      <c r="D18" s="138">
        <v>30975</v>
      </c>
      <c r="E18" s="138">
        <v>734386</v>
      </c>
      <c r="F18" s="138">
        <v>319960</v>
      </c>
      <c r="G18" s="138"/>
      <c r="H18" s="139">
        <v>445401</v>
      </c>
      <c r="I18" s="139">
        <v>316957</v>
      </c>
      <c r="J18" s="138">
        <v>134353</v>
      </c>
      <c r="K18" s="138"/>
      <c r="L18" s="138"/>
      <c r="M18" s="138">
        <v>182604</v>
      </c>
      <c r="N18" s="138"/>
      <c r="O18" s="138"/>
      <c r="P18" s="138"/>
      <c r="Q18" s="138"/>
      <c r="R18" s="138">
        <v>128444</v>
      </c>
      <c r="S18" s="136">
        <v>311048</v>
      </c>
      <c r="T18" s="137">
        <v>42.388399688285794</v>
      </c>
    </row>
    <row r="19" spans="1:20" ht="15.75">
      <c r="A19" s="41">
        <v>7</v>
      </c>
      <c r="B19" s="45" t="s">
        <v>55</v>
      </c>
      <c r="C19" s="36">
        <v>500</v>
      </c>
      <c r="D19" s="138">
        <v>0</v>
      </c>
      <c r="E19" s="138">
        <v>500</v>
      </c>
      <c r="F19" s="138">
        <v>500</v>
      </c>
      <c r="G19" s="138">
        <v>0</v>
      </c>
      <c r="H19" s="139">
        <v>0</v>
      </c>
      <c r="I19" s="139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/>
      <c r="S19" s="136"/>
      <c r="T19" s="137" t="e">
        <v>#DIV/0!</v>
      </c>
    </row>
    <row r="20" spans="1:20" ht="15.75">
      <c r="A20" s="41">
        <v>8</v>
      </c>
      <c r="B20" s="42" t="s">
        <v>47</v>
      </c>
      <c r="C20" s="36">
        <v>483790</v>
      </c>
      <c r="D20" s="138">
        <v>222000</v>
      </c>
      <c r="E20" s="138">
        <v>261790</v>
      </c>
      <c r="F20" s="138">
        <v>9980</v>
      </c>
      <c r="G20" s="138">
        <v>11204</v>
      </c>
      <c r="H20" s="139">
        <v>473810</v>
      </c>
      <c r="I20" s="139">
        <v>473810</v>
      </c>
      <c r="J20" s="138">
        <v>265824</v>
      </c>
      <c r="K20" s="138">
        <v>207986</v>
      </c>
      <c r="L20" s="138"/>
      <c r="M20" s="138">
        <v>0</v>
      </c>
      <c r="N20" s="138"/>
      <c r="O20" s="138"/>
      <c r="P20" s="138"/>
      <c r="Q20" s="138"/>
      <c r="R20" s="138"/>
      <c r="S20" s="136">
        <v>0</v>
      </c>
      <c r="T20" s="137">
        <v>100</v>
      </c>
    </row>
    <row r="21" spans="1:20" ht="15.75">
      <c r="A21" s="41">
        <v>9</v>
      </c>
      <c r="B21" s="42" t="s">
        <v>49</v>
      </c>
      <c r="C21" s="36">
        <v>498752</v>
      </c>
      <c r="D21" s="138">
        <v>0</v>
      </c>
      <c r="E21" s="138">
        <v>498752</v>
      </c>
      <c r="F21" s="138">
        <v>263184</v>
      </c>
      <c r="G21" s="138"/>
      <c r="H21" s="139">
        <v>235568</v>
      </c>
      <c r="I21" s="139">
        <v>235568</v>
      </c>
      <c r="J21" s="138">
        <v>147600</v>
      </c>
      <c r="K21" s="138"/>
      <c r="L21" s="138"/>
      <c r="M21" s="138">
        <v>87968</v>
      </c>
      <c r="N21" s="138"/>
      <c r="O21" s="138"/>
      <c r="P21" s="138"/>
      <c r="Q21" s="138"/>
      <c r="R21" s="138"/>
      <c r="S21" s="136">
        <v>87968</v>
      </c>
      <c r="T21" s="137">
        <v>62.657067173809686</v>
      </c>
    </row>
    <row r="22" spans="1:20" ht="15.75">
      <c r="A22" s="41">
        <v>10</v>
      </c>
      <c r="B22" s="38" t="s">
        <v>51</v>
      </c>
      <c r="C22" s="36">
        <v>205015</v>
      </c>
      <c r="D22" s="138">
        <v>28934</v>
      </c>
      <c r="E22" s="138">
        <v>176081</v>
      </c>
      <c r="F22" s="138">
        <v>56631</v>
      </c>
      <c r="G22" s="138"/>
      <c r="H22" s="139">
        <v>148384</v>
      </c>
      <c r="I22" s="139">
        <v>148384</v>
      </c>
      <c r="J22" s="138">
        <v>148384</v>
      </c>
      <c r="K22" s="138"/>
      <c r="L22" s="138"/>
      <c r="M22" s="138">
        <v>0</v>
      </c>
      <c r="N22" s="138"/>
      <c r="O22" s="138"/>
      <c r="P22" s="138"/>
      <c r="Q22" s="138"/>
      <c r="R22" s="138"/>
      <c r="S22" s="136">
        <v>0</v>
      </c>
      <c r="T22" s="137">
        <v>100</v>
      </c>
    </row>
    <row r="23" spans="1:20" ht="15.75">
      <c r="A23" s="41">
        <v>11</v>
      </c>
      <c r="B23" s="38" t="s">
        <v>53</v>
      </c>
      <c r="C23" s="140">
        <v>377067</v>
      </c>
      <c r="D23" s="138">
        <v>0</v>
      </c>
      <c r="E23" s="138">
        <v>377067</v>
      </c>
      <c r="F23" s="138">
        <v>135248</v>
      </c>
      <c r="G23" s="138"/>
      <c r="H23" s="141">
        <v>241819</v>
      </c>
      <c r="I23" s="141">
        <v>241819</v>
      </c>
      <c r="J23" s="138">
        <v>190490</v>
      </c>
      <c r="K23" s="138"/>
      <c r="L23" s="138"/>
      <c r="M23" s="138">
        <v>51329</v>
      </c>
      <c r="N23" s="138"/>
      <c r="O23" s="138"/>
      <c r="P23" s="138"/>
      <c r="Q23" s="138"/>
      <c r="R23" s="138"/>
      <c r="S23" s="136">
        <v>51329</v>
      </c>
      <c r="T23" s="137">
        <v>78.77379362250278</v>
      </c>
    </row>
    <row r="24" spans="1:20" ht="15.75">
      <c r="A24" s="41">
        <v>12</v>
      </c>
      <c r="B24" s="38" t="s">
        <v>54</v>
      </c>
      <c r="C24" s="57">
        <v>220743</v>
      </c>
      <c r="D24" s="138">
        <v>61822</v>
      </c>
      <c r="E24" s="138">
        <v>158921</v>
      </c>
      <c r="F24" s="138">
        <v>10400</v>
      </c>
      <c r="G24" s="138"/>
      <c r="H24" s="142">
        <v>210343</v>
      </c>
      <c r="I24" s="142">
        <v>156421</v>
      </c>
      <c r="J24" s="138">
        <v>39763</v>
      </c>
      <c r="K24" s="138"/>
      <c r="L24" s="138"/>
      <c r="M24" s="138">
        <v>116658</v>
      </c>
      <c r="N24" s="138"/>
      <c r="O24" s="138"/>
      <c r="P24" s="138"/>
      <c r="Q24" s="138"/>
      <c r="R24" s="138">
        <v>53922</v>
      </c>
      <c r="S24" s="136">
        <v>170580</v>
      </c>
      <c r="T24" s="137">
        <v>25.420499805013392</v>
      </c>
    </row>
    <row r="25" spans="1:20" s="133" customFormat="1" ht="15.75">
      <c r="A25" s="27" t="s">
        <v>56</v>
      </c>
      <c r="B25" s="28" t="s">
        <v>57</v>
      </c>
      <c r="C25" s="143">
        <v>1186562743.7</v>
      </c>
      <c r="D25" s="131">
        <v>988053091.6</v>
      </c>
      <c r="E25" s="131">
        <v>198509652.1</v>
      </c>
      <c r="F25" s="131">
        <v>256702318.1</v>
      </c>
      <c r="G25" s="131">
        <v>11204</v>
      </c>
      <c r="H25" s="131">
        <v>929860425.6</v>
      </c>
      <c r="I25" s="131">
        <v>590844601.6</v>
      </c>
      <c r="J25" s="131">
        <v>98607034.4</v>
      </c>
      <c r="K25" s="131">
        <v>23898964.9</v>
      </c>
      <c r="L25" s="131">
        <v>29443</v>
      </c>
      <c r="M25" s="131">
        <v>390445863.3</v>
      </c>
      <c r="N25" s="131">
        <v>75029383</v>
      </c>
      <c r="O25" s="131">
        <v>120846</v>
      </c>
      <c r="P25" s="131">
        <v>0</v>
      </c>
      <c r="Q25" s="131">
        <v>2713067</v>
      </c>
      <c r="R25" s="131">
        <v>339015824</v>
      </c>
      <c r="S25" s="131">
        <v>807324983.3</v>
      </c>
      <c r="T25" s="132">
        <v>20.739030528192274</v>
      </c>
    </row>
    <row r="26" spans="1:20" s="133" customFormat="1" ht="15.75">
      <c r="A26" s="27" t="s">
        <v>58</v>
      </c>
      <c r="B26" s="49" t="s">
        <v>59</v>
      </c>
      <c r="C26" s="30">
        <v>369683099</v>
      </c>
      <c r="D26" s="131">
        <v>291412186</v>
      </c>
      <c r="E26" s="131">
        <v>78270913</v>
      </c>
      <c r="F26" s="131">
        <v>22234126</v>
      </c>
      <c r="G26" s="131">
        <v>11204</v>
      </c>
      <c r="H26" s="131">
        <v>347448973</v>
      </c>
      <c r="I26" s="131">
        <v>134124798</v>
      </c>
      <c r="J26" s="131">
        <v>29784915</v>
      </c>
      <c r="K26" s="131">
        <v>6265584</v>
      </c>
      <c r="L26" s="131">
        <v>10243</v>
      </c>
      <c r="M26" s="131">
        <v>30723112</v>
      </c>
      <c r="N26" s="131">
        <v>64935339</v>
      </c>
      <c r="O26" s="131">
        <v>37600</v>
      </c>
      <c r="P26" s="131">
        <v>0</v>
      </c>
      <c r="Q26" s="131">
        <v>2368005</v>
      </c>
      <c r="R26" s="131">
        <v>213324175</v>
      </c>
      <c r="S26" s="131">
        <v>311388231</v>
      </c>
      <c r="T26" s="132">
        <v>26.88596183384373</v>
      </c>
    </row>
    <row r="27" spans="1:20" ht="15.75">
      <c r="A27" s="144">
        <v>1</v>
      </c>
      <c r="B27" s="85" t="s">
        <v>67</v>
      </c>
      <c r="C27" s="60">
        <v>108071256</v>
      </c>
      <c r="D27" s="145">
        <v>92646372</v>
      </c>
      <c r="E27" s="145">
        <v>15424884</v>
      </c>
      <c r="F27" s="145">
        <v>4400</v>
      </c>
      <c r="G27" s="145"/>
      <c r="H27" s="135">
        <v>108066856</v>
      </c>
      <c r="I27" s="135">
        <v>60598726</v>
      </c>
      <c r="J27" s="145">
        <v>60291</v>
      </c>
      <c r="K27" s="145">
        <v>0</v>
      </c>
      <c r="L27" s="145">
        <v>0</v>
      </c>
      <c r="M27" s="145">
        <v>7083375</v>
      </c>
      <c r="N27" s="145">
        <v>52789580</v>
      </c>
      <c r="O27" s="145"/>
      <c r="P27" s="145"/>
      <c r="Q27" s="145">
        <v>665480</v>
      </c>
      <c r="R27" s="145">
        <v>47468130</v>
      </c>
      <c r="S27" s="134">
        <v>108006565</v>
      </c>
      <c r="T27" s="146">
        <v>0.09949219064440398</v>
      </c>
    </row>
    <row r="28" spans="1:20" ht="15.75">
      <c r="A28" s="52">
        <v>2</v>
      </c>
      <c r="B28" s="42" t="s">
        <v>39</v>
      </c>
      <c r="C28" s="36">
        <v>11236246</v>
      </c>
      <c r="D28" s="138">
        <v>7174344</v>
      </c>
      <c r="E28" s="138">
        <v>4061902</v>
      </c>
      <c r="F28" s="138">
        <v>3638505</v>
      </c>
      <c r="G28" s="138"/>
      <c r="H28" s="139">
        <v>7597741</v>
      </c>
      <c r="I28" s="139">
        <v>7597741</v>
      </c>
      <c r="J28" s="138">
        <v>4366876</v>
      </c>
      <c r="K28" s="138">
        <v>3230865</v>
      </c>
      <c r="L28" s="138"/>
      <c r="M28" s="138">
        <v>0</v>
      </c>
      <c r="N28" s="138"/>
      <c r="O28" s="138">
        <v>0</v>
      </c>
      <c r="P28" s="138"/>
      <c r="Q28" s="138">
        <v>0</v>
      </c>
      <c r="R28" s="138">
        <v>0</v>
      </c>
      <c r="S28" s="138">
        <v>0</v>
      </c>
      <c r="T28" s="137">
        <v>100</v>
      </c>
    </row>
    <row r="29" spans="1:20" ht="15.75">
      <c r="A29" s="52">
        <v>3</v>
      </c>
      <c r="B29" s="42" t="s">
        <v>55</v>
      </c>
      <c r="C29" s="36">
        <v>2600048</v>
      </c>
      <c r="D29" s="138">
        <v>313069</v>
      </c>
      <c r="E29" s="138">
        <v>2286979</v>
      </c>
      <c r="F29" s="138">
        <v>5370</v>
      </c>
      <c r="G29" s="138">
        <v>11204</v>
      </c>
      <c r="H29" s="139">
        <v>2594678</v>
      </c>
      <c r="I29" s="139">
        <v>2594678</v>
      </c>
      <c r="J29" s="138">
        <v>2563926</v>
      </c>
      <c r="K29" s="138">
        <v>30752</v>
      </c>
      <c r="L29" s="138"/>
      <c r="M29" s="138">
        <v>0</v>
      </c>
      <c r="N29" s="138"/>
      <c r="O29" s="138"/>
      <c r="P29" s="138"/>
      <c r="Q29" s="138">
        <v>0</v>
      </c>
      <c r="R29" s="138">
        <v>0</v>
      </c>
      <c r="S29" s="138">
        <v>0</v>
      </c>
      <c r="T29" s="137">
        <v>100</v>
      </c>
    </row>
    <row r="30" spans="1:20" ht="15.75">
      <c r="A30" s="52">
        <v>4</v>
      </c>
      <c r="B30" s="42" t="s">
        <v>60</v>
      </c>
      <c r="C30" s="36">
        <v>14403389</v>
      </c>
      <c r="D30" s="138">
        <v>1312163</v>
      </c>
      <c r="E30" s="138">
        <v>13091226</v>
      </c>
      <c r="F30" s="138">
        <v>12820995</v>
      </c>
      <c r="G30" s="138"/>
      <c r="H30" s="139">
        <v>1582394</v>
      </c>
      <c r="I30" s="139">
        <v>1582394</v>
      </c>
      <c r="J30" s="138">
        <v>1454779</v>
      </c>
      <c r="K30" s="138">
        <v>123845</v>
      </c>
      <c r="L30" s="138">
        <v>3770</v>
      </c>
      <c r="M30" s="138">
        <v>0</v>
      </c>
      <c r="N30" s="138">
        <v>0</v>
      </c>
      <c r="O30" s="138"/>
      <c r="P30" s="138"/>
      <c r="Q30" s="138">
        <v>0</v>
      </c>
      <c r="R30" s="138">
        <v>0</v>
      </c>
      <c r="S30" s="138">
        <v>0</v>
      </c>
      <c r="T30" s="137">
        <v>100</v>
      </c>
    </row>
    <row r="31" spans="1:20" ht="15.75">
      <c r="A31" s="52">
        <v>5</v>
      </c>
      <c r="B31" s="42" t="s">
        <v>61</v>
      </c>
      <c r="C31" s="36">
        <v>113772195</v>
      </c>
      <c r="D31" s="138">
        <v>106136973</v>
      </c>
      <c r="E31" s="138">
        <v>7635222</v>
      </c>
      <c r="F31" s="138">
        <v>21200</v>
      </c>
      <c r="G31" s="138"/>
      <c r="H31" s="139">
        <v>113750995</v>
      </c>
      <c r="I31" s="139">
        <v>21761461</v>
      </c>
      <c r="J31" s="138">
        <v>6620173</v>
      </c>
      <c r="K31" s="138">
        <v>1059632</v>
      </c>
      <c r="L31" s="138"/>
      <c r="M31" s="138">
        <v>12390721</v>
      </c>
      <c r="N31" s="138">
        <v>0</v>
      </c>
      <c r="O31" s="138">
        <v>0</v>
      </c>
      <c r="P31" s="138"/>
      <c r="Q31" s="138">
        <v>1690935</v>
      </c>
      <c r="R31" s="138">
        <v>91989534</v>
      </c>
      <c r="S31" s="138">
        <v>106071190</v>
      </c>
      <c r="T31" s="137">
        <v>35.290852025054754</v>
      </c>
    </row>
    <row r="32" spans="1:20" ht="15.75">
      <c r="A32" s="52">
        <v>6</v>
      </c>
      <c r="B32" s="42" t="s">
        <v>62</v>
      </c>
      <c r="C32" s="36">
        <v>49699437</v>
      </c>
      <c r="D32" s="138">
        <v>40540949</v>
      </c>
      <c r="E32" s="138">
        <v>9158488</v>
      </c>
      <c r="F32" s="138">
        <v>656308</v>
      </c>
      <c r="G32" s="138"/>
      <c r="H32" s="139">
        <v>49043129</v>
      </c>
      <c r="I32" s="139">
        <v>19512907</v>
      </c>
      <c r="J32" s="138">
        <v>8042887</v>
      </c>
      <c r="K32" s="138">
        <v>674599</v>
      </c>
      <c r="L32" s="138">
        <v>2830</v>
      </c>
      <c r="M32" s="138">
        <v>990886</v>
      </c>
      <c r="N32" s="138">
        <v>9790115</v>
      </c>
      <c r="O32" s="138">
        <v>0</v>
      </c>
      <c r="P32" s="138"/>
      <c r="Q32" s="138">
        <v>11590</v>
      </c>
      <c r="R32" s="138">
        <v>29530222</v>
      </c>
      <c r="S32" s="138">
        <v>40322813</v>
      </c>
      <c r="T32" s="137">
        <v>44.68998904161231</v>
      </c>
    </row>
    <row r="33" spans="1:20" ht="15.75">
      <c r="A33" s="52">
        <v>7</v>
      </c>
      <c r="B33" s="42" t="s">
        <v>63</v>
      </c>
      <c r="C33" s="36">
        <v>37442708</v>
      </c>
      <c r="D33" s="138">
        <v>22364359</v>
      </c>
      <c r="E33" s="138">
        <v>15078349</v>
      </c>
      <c r="F33" s="138">
        <v>197300</v>
      </c>
      <c r="G33" s="138"/>
      <c r="H33" s="139">
        <v>37245408</v>
      </c>
      <c r="I33" s="139">
        <v>8421005</v>
      </c>
      <c r="J33" s="138">
        <v>1349363</v>
      </c>
      <c r="K33" s="138">
        <v>28708</v>
      </c>
      <c r="L33" s="138">
        <v>3643</v>
      </c>
      <c r="M33" s="138">
        <v>7030427</v>
      </c>
      <c r="N33" s="138">
        <v>8864</v>
      </c>
      <c r="O33" s="138"/>
      <c r="P33" s="138"/>
      <c r="Q33" s="138"/>
      <c r="R33" s="138">
        <v>28824403</v>
      </c>
      <c r="S33" s="138">
        <v>35863694</v>
      </c>
      <c r="T33" s="137">
        <v>16.407946557447715</v>
      </c>
    </row>
    <row r="34" spans="1:20" ht="15.75">
      <c r="A34" s="52">
        <v>8</v>
      </c>
      <c r="B34" s="42" t="s">
        <v>64</v>
      </c>
      <c r="C34" s="36">
        <v>10465535</v>
      </c>
      <c r="D34" s="138">
        <v>7760148</v>
      </c>
      <c r="E34" s="138">
        <v>2705387</v>
      </c>
      <c r="F34" s="138">
        <v>4256688</v>
      </c>
      <c r="G34" s="138"/>
      <c r="H34" s="139">
        <v>6208847</v>
      </c>
      <c r="I34" s="139">
        <v>3963985</v>
      </c>
      <c r="J34" s="138">
        <v>1814325</v>
      </c>
      <c r="K34" s="138">
        <v>669249</v>
      </c>
      <c r="L34" s="138"/>
      <c r="M34" s="138">
        <v>1480411</v>
      </c>
      <c r="N34" s="138">
        <v>0</v>
      </c>
      <c r="O34" s="138"/>
      <c r="P34" s="138"/>
      <c r="Q34" s="138"/>
      <c r="R34" s="138">
        <v>2244862</v>
      </c>
      <c r="S34" s="138">
        <v>3725273</v>
      </c>
      <c r="T34" s="137">
        <v>62.65346614581034</v>
      </c>
    </row>
    <row r="35" spans="1:20" s="133" customFormat="1" ht="15.75">
      <c r="A35" s="52">
        <v>9</v>
      </c>
      <c r="B35" s="42" t="s">
        <v>65</v>
      </c>
      <c r="C35" s="36">
        <v>19254536</v>
      </c>
      <c r="D35" s="138">
        <v>12366350</v>
      </c>
      <c r="E35" s="138">
        <v>6888186</v>
      </c>
      <c r="F35" s="138">
        <v>506635</v>
      </c>
      <c r="G35" s="138"/>
      <c r="H35" s="139">
        <v>18747901</v>
      </c>
      <c r="I35" s="139">
        <v>6682087</v>
      </c>
      <c r="J35" s="138">
        <v>3247300</v>
      </c>
      <c r="K35" s="138">
        <v>419684</v>
      </c>
      <c r="L35" s="138"/>
      <c r="M35" s="138">
        <v>630723</v>
      </c>
      <c r="N35" s="138">
        <v>2346780</v>
      </c>
      <c r="O35" s="138">
        <v>37600</v>
      </c>
      <c r="P35" s="138"/>
      <c r="Q35" s="138">
        <v>0</v>
      </c>
      <c r="R35" s="138">
        <v>12065814</v>
      </c>
      <c r="S35" s="138">
        <v>15080917</v>
      </c>
      <c r="T35" s="137">
        <v>54.8778248472371</v>
      </c>
    </row>
    <row r="36" spans="1:20" ht="15.75">
      <c r="A36" s="86">
        <v>10</v>
      </c>
      <c r="B36" s="54" t="s">
        <v>66</v>
      </c>
      <c r="C36" s="57">
        <v>2737749</v>
      </c>
      <c r="D36" s="147">
        <v>797459</v>
      </c>
      <c r="E36" s="147">
        <v>1940290</v>
      </c>
      <c r="F36" s="147">
        <v>126725</v>
      </c>
      <c r="G36" s="147"/>
      <c r="H36" s="142">
        <v>2611024</v>
      </c>
      <c r="I36" s="142">
        <v>1409814</v>
      </c>
      <c r="J36" s="147">
        <v>264995</v>
      </c>
      <c r="K36" s="147">
        <v>28250</v>
      </c>
      <c r="L36" s="147">
        <v>0</v>
      </c>
      <c r="M36" s="147">
        <v>1116569</v>
      </c>
      <c r="N36" s="147">
        <v>0</v>
      </c>
      <c r="O36" s="147">
        <v>0</v>
      </c>
      <c r="P36" s="147">
        <v>0</v>
      </c>
      <c r="Q36" s="147">
        <v>0</v>
      </c>
      <c r="R36" s="147">
        <v>1201210</v>
      </c>
      <c r="S36" s="147">
        <v>2317779</v>
      </c>
      <c r="T36" s="148">
        <v>20.800261594791937</v>
      </c>
    </row>
    <row r="37" spans="1:20" ht="15.75">
      <c r="A37" s="27" t="s">
        <v>68</v>
      </c>
      <c r="B37" s="49" t="s">
        <v>69</v>
      </c>
      <c r="C37" s="143">
        <v>48277711</v>
      </c>
      <c r="D37" s="131">
        <v>28834078</v>
      </c>
      <c r="E37" s="131">
        <v>19443633</v>
      </c>
      <c r="F37" s="131">
        <v>1163498</v>
      </c>
      <c r="G37" s="131">
        <v>0</v>
      </c>
      <c r="H37" s="131">
        <v>47114213</v>
      </c>
      <c r="I37" s="131">
        <v>32599107</v>
      </c>
      <c r="J37" s="131">
        <v>6238949</v>
      </c>
      <c r="K37" s="131">
        <v>6725452</v>
      </c>
      <c r="L37" s="131">
        <v>0</v>
      </c>
      <c r="M37" s="131">
        <v>19047754</v>
      </c>
      <c r="N37" s="131">
        <v>389146</v>
      </c>
      <c r="O37" s="131">
        <v>0</v>
      </c>
      <c r="P37" s="131">
        <v>0</v>
      </c>
      <c r="Q37" s="131">
        <v>197806</v>
      </c>
      <c r="R37" s="131">
        <v>14515106</v>
      </c>
      <c r="S37" s="131">
        <v>34149812</v>
      </c>
      <c r="T37" s="132">
        <v>39.76919061003726</v>
      </c>
    </row>
    <row r="38" spans="1:20" ht="15.75">
      <c r="A38" s="58">
        <v>1</v>
      </c>
      <c r="B38" s="42" t="s">
        <v>70</v>
      </c>
      <c r="C38" s="65">
        <v>957427</v>
      </c>
      <c r="D38" s="134">
        <v>212712</v>
      </c>
      <c r="E38" s="138">
        <v>744715</v>
      </c>
      <c r="F38" s="138">
        <v>221800</v>
      </c>
      <c r="G38" s="134"/>
      <c r="H38" s="149">
        <v>735627</v>
      </c>
      <c r="I38" s="149">
        <v>735627</v>
      </c>
      <c r="J38" s="136">
        <v>708627</v>
      </c>
      <c r="K38" s="138">
        <v>27000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6">
        <v>0</v>
      </c>
      <c r="T38" s="150">
        <v>100</v>
      </c>
    </row>
    <row r="39" spans="1:20" ht="15.75">
      <c r="A39" s="61">
        <v>2</v>
      </c>
      <c r="B39" s="45" t="s">
        <v>71</v>
      </c>
      <c r="C39" s="36">
        <v>4566068</v>
      </c>
      <c r="D39" s="138">
        <v>3366023</v>
      </c>
      <c r="E39" s="138">
        <v>1200045</v>
      </c>
      <c r="F39" s="138">
        <v>2400</v>
      </c>
      <c r="G39" s="138"/>
      <c r="H39" s="139">
        <v>4563668</v>
      </c>
      <c r="I39" s="139">
        <v>3471932</v>
      </c>
      <c r="J39" s="138">
        <v>372031</v>
      </c>
      <c r="K39" s="138">
        <v>424415</v>
      </c>
      <c r="L39" s="138">
        <v>0</v>
      </c>
      <c r="M39" s="138">
        <v>2477880</v>
      </c>
      <c r="N39" s="138">
        <v>0</v>
      </c>
      <c r="O39" s="138">
        <v>0</v>
      </c>
      <c r="P39" s="138">
        <v>0</v>
      </c>
      <c r="Q39" s="138">
        <v>197606</v>
      </c>
      <c r="R39" s="138">
        <v>1091736</v>
      </c>
      <c r="S39" s="138">
        <v>3767222</v>
      </c>
      <c r="T39" s="137">
        <v>22.939562180365282</v>
      </c>
    </row>
    <row r="40" spans="1:20" ht="15.75">
      <c r="A40" s="61">
        <v>3</v>
      </c>
      <c r="B40" s="42" t="s">
        <v>72</v>
      </c>
      <c r="C40" s="36">
        <v>8149092</v>
      </c>
      <c r="D40" s="138">
        <v>4269318</v>
      </c>
      <c r="E40" s="138">
        <v>3879774</v>
      </c>
      <c r="F40" s="138">
        <v>42337</v>
      </c>
      <c r="G40" s="138"/>
      <c r="H40" s="139">
        <v>8106755</v>
      </c>
      <c r="I40" s="139">
        <v>5896120</v>
      </c>
      <c r="J40" s="138">
        <v>1204407</v>
      </c>
      <c r="K40" s="138">
        <v>286982</v>
      </c>
      <c r="L40" s="138">
        <v>0</v>
      </c>
      <c r="M40" s="138">
        <v>4015585</v>
      </c>
      <c r="N40" s="138">
        <v>389146</v>
      </c>
      <c r="O40" s="138">
        <v>0</v>
      </c>
      <c r="P40" s="138">
        <v>0</v>
      </c>
      <c r="Q40" s="138">
        <v>0</v>
      </c>
      <c r="R40" s="138">
        <v>2210635</v>
      </c>
      <c r="S40" s="138">
        <v>6615366</v>
      </c>
      <c r="T40" s="137">
        <v>25.294413953583035</v>
      </c>
    </row>
    <row r="41" spans="1:20" ht="15.75">
      <c r="A41" s="61">
        <v>4</v>
      </c>
      <c r="B41" s="42" t="s">
        <v>73</v>
      </c>
      <c r="C41" s="36">
        <v>6504705</v>
      </c>
      <c r="D41" s="138">
        <v>2338532</v>
      </c>
      <c r="E41" s="138">
        <v>4166173</v>
      </c>
      <c r="F41" s="138">
        <v>51270</v>
      </c>
      <c r="G41" s="138"/>
      <c r="H41" s="139">
        <v>6453435</v>
      </c>
      <c r="I41" s="139">
        <v>4551688</v>
      </c>
      <c r="J41" s="138">
        <v>1018542</v>
      </c>
      <c r="K41" s="138">
        <v>59840</v>
      </c>
      <c r="L41" s="138">
        <v>0</v>
      </c>
      <c r="M41" s="138">
        <v>3473306</v>
      </c>
      <c r="N41" s="138">
        <v>0</v>
      </c>
      <c r="O41" s="138">
        <v>0</v>
      </c>
      <c r="P41" s="138">
        <v>0</v>
      </c>
      <c r="Q41" s="138">
        <v>0</v>
      </c>
      <c r="R41" s="138">
        <v>1901747</v>
      </c>
      <c r="S41" s="138">
        <v>5375053</v>
      </c>
      <c r="T41" s="137">
        <v>23.69191385701305</v>
      </c>
    </row>
    <row r="42" spans="1:20" s="133" customFormat="1" ht="15.75">
      <c r="A42" s="61">
        <v>5</v>
      </c>
      <c r="B42" s="42" t="s">
        <v>66</v>
      </c>
      <c r="C42" s="36">
        <v>2375298</v>
      </c>
      <c r="D42" s="138">
        <v>1852702</v>
      </c>
      <c r="E42" s="138">
        <v>522596</v>
      </c>
      <c r="F42" s="138">
        <v>0</v>
      </c>
      <c r="G42" s="138"/>
      <c r="H42" s="139">
        <v>2375298</v>
      </c>
      <c r="I42" s="139">
        <v>2375298</v>
      </c>
      <c r="J42" s="138">
        <v>523931</v>
      </c>
      <c r="K42" s="138">
        <v>1851367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7">
        <v>100</v>
      </c>
    </row>
    <row r="43" spans="1:20" ht="15.75">
      <c r="A43" s="62">
        <v>6</v>
      </c>
      <c r="B43" s="53" t="s">
        <v>74</v>
      </c>
      <c r="C43" s="36">
        <v>7412676</v>
      </c>
      <c r="D43" s="151">
        <v>2351622</v>
      </c>
      <c r="E43" s="138">
        <v>5061054</v>
      </c>
      <c r="F43" s="138">
        <v>837291</v>
      </c>
      <c r="G43" s="151"/>
      <c r="H43" s="139">
        <v>6575385</v>
      </c>
      <c r="I43" s="139">
        <v>6044772</v>
      </c>
      <c r="J43" s="138">
        <v>1264335</v>
      </c>
      <c r="K43" s="138">
        <v>3482535</v>
      </c>
      <c r="L43" s="138">
        <v>0</v>
      </c>
      <c r="M43" s="138">
        <v>1297902</v>
      </c>
      <c r="N43" s="138">
        <v>0</v>
      </c>
      <c r="O43" s="138">
        <v>0</v>
      </c>
      <c r="P43" s="138">
        <v>0</v>
      </c>
      <c r="Q43" s="138">
        <v>0</v>
      </c>
      <c r="R43" s="138">
        <v>530613</v>
      </c>
      <c r="S43" s="138">
        <v>1828515</v>
      </c>
      <c r="T43" s="137">
        <v>78.52852018239894</v>
      </c>
    </row>
    <row r="44" spans="1:20" ht="15.75">
      <c r="A44" s="62">
        <v>7</v>
      </c>
      <c r="B44" s="53" t="s">
        <v>51</v>
      </c>
      <c r="C44" s="36">
        <v>18312445</v>
      </c>
      <c r="D44" s="147">
        <v>14443169</v>
      </c>
      <c r="E44" s="138">
        <v>3869276</v>
      </c>
      <c r="F44" s="138">
        <v>8400</v>
      </c>
      <c r="G44" s="147"/>
      <c r="H44" s="139">
        <v>18304045</v>
      </c>
      <c r="I44" s="139">
        <v>9523670</v>
      </c>
      <c r="J44" s="138">
        <v>1147076</v>
      </c>
      <c r="K44" s="138">
        <v>593313</v>
      </c>
      <c r="L44" s="138">
        <v>0</v>
      </c>
      <c r="M44" s="138">
        <v>7783081</v>
      </c>
      <c r="N44" s="138">
        <v>0</v>
      </c>
      <c r="O44" s="138">
        <v>0</v>
      </c>
      <c r="P44" s="138">
        <v>0</v>
      </c>
      <c r="Q44" s="138">
        <v>200</v>
      </c>
      <c r="R44" s="138">
        <v>8780375</v>
      </c>
      <c r="S44" s="151">
        <v>16563656</v>
      </c>
      <c r="T44" s="152">
        <v>18.274352219260013</v>
      </c>
    </row>
    <row r="45" spans="1:20" ht="15.75">
      <c r="A45" s="27" t="s">
        <v>75</v>
      </c>
      <c r="B45" s="63" t="s">
        <v>76</v>
      </c>
      <c r="C45" s="30">
        <v>33778931</v>
      </c>
      <c r="D45" s="131">
        <v>22640626</v>
      </c>
      <c r="E45" s="131">
        <v>11138305</v>
      </c>
      <c r="F45" s="131">
        <v>626954</v>
      </c>
      <c r="G45" s="131">
        <v>0</v>
      </c>
      <c r="H45" s="131">
        <v>33151977</v>
      </c>
      <c r="I45" s="131">
        <v>20805617</v>
      </c>
      <c r="J45" s="131">
        <v>6062718</v>
      </c>
      <c r="K45" s="131">
        <v>2065926</v>
      </c>
      <c r="L45" s="131">
        <v>0</v>
      </c>
      <c r="M45" s="131">
        <v>11121264</v>
      </c>
      <c r="N45" s="131">
        <v>1479373</v>
      </c>
      <c r="O45" s="131">
        <v>76336</v>
      </c>
      <c r="P45" s="131">
        <v>0</v>
      </c>
      <c r="Q45" s="131">
        <v>0</v>
      </c>
      <c r="R45" s="131">
        <v>12346360</v>
      </c>
      <c r="S45" s="131">
        <v>25023333</v>
      </c>
      <c r="T45" s="132">
        <v>39.069468595908496</v>
      </c>
    </row>
    <row r="46" spans="1:20" ht="15.75">
      <c r="A46" s="58">
        <v>1</v>
      </c>
      <c r="B46" s="42" t="s">
        <v>77</v>
      </c>
      <c r="C46" s="60">
        <v>3640901</v>
      </c>
      <c r="D46" s="138">
        <v>1124687</v>
      </c>
      <c r="E46" s="138">
        <v>2516214</v>
      </c>
      <c r="F46" s="138">
        <v>595279</v>
      </c>
      <c r="G46" s="134"/>
      <c r="H46" s="149">
        <v>3045622</v>
      </c>
      <c r="I46" s="149">
        <v>2086611</v>
      </c>
      <c r="J46" s="138">
        <v>669841</v>
      </c>
      <c r="K46" s="138">
        <v>719568</v>
      </c>
      <c r="L46" s="138"/>
      <c r="M46" s="138">
        <v>697202</v>
      </c>
      <c r="N46" s="138"/>
      <c r="O46" s="138"/>
      <c r="P46" s="138"/>
      <c r="Q46" s="138"/>
      <c r="R46" s="138">
        <v>959011</v>
      </c>
      <c r="S46" s="136">
        <v>1656213</v>
      </c>
      <c r="T46" s="150">
        <v>66.58687220569622</v>
      </c>
    </row>
    <row r="47" spans="1:20" ht="15.75">
      <c r="A47" s="58">
        <v>2</v>
      </c>
      <c r="B47" s="42" t="s">
        <v>79</v>
      </c>
      <c r="C47" s="36">
        <v>1972487</v>
      </c>
      <c r="D47" s="138">
        <v>1416084</v>
      </c>
      <c r="E47" s="138">
        <v>556403</v>
      </c>
      <c r="F47" s="138">
        <v>400</v>
      </c>
      <c r="G47" s="136"/>
      <c r="H47" s="149">
        <v>1972087</v>
      </c>
      <c r="I47" s="149">
        <v>982502</v>
      </c>
      <c r="J47" s="138">
        <v>192918</v>
      </c>
      <c r="K47" s="138">
        <v>306000</v>
      </c>
      <c r="L47" s="138"/>
      <c r="M47" s="138">
        <v>436709</v>
      </c>
      <c r="N47" s="138">
        <v>46875</v>
      </c>
      <c r="O47" s="138"/>
      <c r="P47" s="138"/>
      <c r="Q47" s="138"/>
      <c r="R47" s="138">
        <v>989585</v>
      </c>
      <c r="S47" s="136">
        <v>1473169</v>
      </c>
      <c r="T47" s="150">
        <v>50.78035464558851</v>
      </c>
    </row>
    <row r="48" spans="1:20" s="133" customFormat="1" ht="15.75">
      <c r="A48" s="61">
        <v>3</v>
      </c>
      <c r="B48" s="42" t="s">
        <v>165</v>
      </c>
      <c r="C48" s="36">
        <v>5489474</v>
      </c>
      <c r="D48" s="138">
        <v>4090537</v>
      </c>
      <c r="E48" s="138">
        <v>1398937</v>
      </c>
      <c r="F48" s="138">
        <v>4200</v>
      </c>
      <c r="G48" s="138"/>
      <c r="H48" s="149">
        <v>5485274</v>
      </c>
      <c r="I48" s="149">
        <v>3215499</v>
      </c>
      <c r="J48" s="138">
        <v>859544</v>
      </c>
      <c r="K48" s="138">
        <v>25970</v>
      </c>
      <c r="L48" s="138"/>
      <c r="M48" s="138">
        <v>1525336</v>
      </c>
      <c r="N48" s="138">
        <v>804649</v>
      </c>
      <c r="O48" s="138"/>
      <c r="P48" s="138"/>
      <c r="Q48" s="138"/>
      <c r="R48" s="138">
        <v>2269775</v>
      </c>
      <c r="S48" s="136">
        <v>4599760</v>
      </c>
      <c r="T48" s="150">
        <v>27.53892941655401</v>
      </c>
    </row>
    <row r="49" spans="1:20" ht="15.75">
      <c r="A49" s="61">
        <v>4</v>
      </c>
      <c r="B49" s="42" t="s">
        <v>80</v>
      </c>
      <c r="C49" s="36">
        <v>8640070</v>
      </c>
      <c r="D49" s="138">
        <v>7277423</v>
      </c>
      <c r="E49" s="138">
        <v>1362647</v>
      </c>
      <c r="F49" s="138"/>
      <c r="G49" s="138"/>
      <c r="H49" s="149">
        <v>8640070</v>
      </c>
      <c r="I49" s="149">
        <v>4482584</v>
      </c>
      <c r="J49" s="138">
        <v>2021227</v>
      </c>
      <c r="K49" s="138">
        <v>413687</v>
      </c>
      <c r="L49" s="138"/>
      <c r="M49" s="138">
        <v>1364067</v>
      </c>
      <c r="N49" s="138">
        <v>607267</v>
      </c>
      <c r="O49" s="138">
        <v>76336</v>
      </c>
      <c r="P49" s="138"/>
      <c r="Q49" s="138"/>
      <c r="R49" s="138">
        <v>4157486</v>
      </c>
      <c r="S49" s="136">
        <v>6205156</v>
      </c>
      <c r="T49" s="150">
        <v>54.31942825834385</v>
      </c>
    </row>
    <row r="50" spans="1:20" ht="15.75">
      <c r="A50" s="61">
        <v>5</v>
      </c>
      <c r="B50" s="42" t="s">
        <v>81</v>
      </c>
      <c r="C50" s="36">
        <v>2914196</v>
      </c>
      <c r="D50" s="138">
        <v>1504721</v>
      </c>
      <c r="E50" s="138">
        <v>1409475</v>
      </c>
      <c r="F50" s="138">
        <v>27075</v>
      </c>
      <c r="G50" s="138"/>
      <c r="H50" s="149">
        <v>2887121</v>
      </c>
      <c r="I50" s="149">
        <v>1794816</v>
      </c>
      <c r="J50" s="138">
        <v>774862</v>
      </c>
      <c r="K50" s="138">
        <v>136121</v>
      </c>
      <c r="L50" s="138"/>
      <c r="M50" s="138">
        <v>863261</v>
      </c>
      <c r="N50" s="138">
        <v>20572</v>
      </c>
      <c r="O50" s="138"/>
      <c r="P50" s="138"/>
      <c r="Q50" s="138"/>
      <c r="R50" s="138">
        <v>1092305</v>
      </c>
      <c r="S50" s="138">
        <v>1976138</v>
      </c>
      <c r="T50" s="150">
        <v>50.75634494009413</v>
      </c>
    </row>
    <row r="51" spans="1:20" s="133" customFormat="1" ht="15.75">
      <c r="A51" s="61">
        <v>6</v>
      </c>
      <c r="B51" s="42" t="s">
        <v>82</v>
      </c>
      <c r="C51" s="36">
        <v>11121803</v>
      </c>
      <c r="D51" s="138">
        <v>7227174</v>
      </c>
      <c r="E51" s="138">
        <v>3894629</v>
      </c>
      <c r="F51" s="138"/>
      <c r="G51" s="147"/>
      <c r="H51" s="149">
        <v>11121803</v>
      </c>
      <c r="I51" s="149">
        <v>8243605</v>
      </c>
      <c r="J51" s="138">
        <v>1544326</v>
      </c>
      <c r="K51" s="138">
        <v>464580</v>
      </c>
      <c r="L51" s="138"/>
      <c r="M51" s="138">
        <v>6234689</v>
      </c>
      <c r="N51" s="138">
        <v>10</v>
      </c>
      <c r="O51" s="138"/>
      <c r="P51" s="138"/>
      <c r="Q51" s="138"/>
      <c r="R51" s="138">
        <v>2878198</v>
      </c>
      <c r="S51" s="151">
        <v>9112897</v>
      </c>
      <c r="T51" s="150">
        <v>24.369265630752565</v>
      </c>
    </row>
    <row r="52" spans="1:20" ht="15.75">
      <c r="A52" s="27" t="s">
        <v>83</v>
      </c>
      <c r="B52" s="63" t="s">
        <v>84</v>
      </c>
      <c r="C52" s="143">
        <v>7390550</v>
      </c>
      <c r="D52" s="131">
        <v>5396209</v>
      </c>
      <c r="E52" s="131">
        <v>1994341</v>
      </c>
      <c r="F52" s="131">
        <v>600</v>
      </c>
      <c r="G52" s="131">
        <v>0</v>
      </c>
      <c r="H52" s="131">
        <v>7389950</v>
      </c>
      <c r="I52" s="131">
        <v>6295243</v>
      </c>
      <c r="J52" s="131">
        <v>699747</v>
      </c>
      <c r="K52" s="131">
        <v>554673</v>
      </c>
      <c r="L52" s="131">
        <v>0</v>
      </c>
      <c r="M52" s="131">
        <v>4898467</v>
      </c>
      <c r="N52" s="131">
        <v>0</v>
      </c>
      <c r="O52" s="131">
        <v>0</v>
      </c>
      <c r="P52" s="131">
        <v>0</v>
      </c>
      <c r="Q52" s="131">
        <v>142356</v>
      </c>
      <c r="R52" s="131">
        <v>1094707</v>
      </c>
      <c r="S52" s="131">
        <v>6135530</v>
      </c>
      <c r="T52" s="132">
        <v>19.926474641248955</v>
      </c>
    </row>
    <row r="53" spans="1:20" ht="15.75">
      <c r="A53" s="61">
        <v>1</v>
      </c>
      <c r="B53" s="45" t="s">
        <v>166</v>
      </c>
      <c r="C53" s="65">
        <v>1475442</v>
      </c>
      <c r="D53" s="134">
        <v>1237625</v>
      </c>
      <c r="E53" s="134">
        <v>237817</v>
      </c>
      <c r="F53" s="134">
        <v>600</v>
      </c>
      <c r="G53" s="134"/>
      <c r="H53" s="149">
        <v>1474842</v>
      </c>
      <c r="I53" s="149">
        <v>1334356</v>
      </c>
      <c r="J53" s="134">
        <v>324591</v>
      </c>
      <c r="K53" s="134">
        <v>26444</v>
      </c>
      <c r="L53" s="134"/>
      <c r="M53" s="134">
        <v>983321</v>
      </c>
      <c r="N53" s="134"/>
      <c r="O53" s="134"/>
      <c r="P53" s="134"/>
      <c r="Q53" s="134"/>
      <c r="R53" s="134">
        <v>140486</v>
      </c>
      <c r="S53" s="136">
        <v>1123807</v>
      </c>
      <c r="T53" s="150">
        <v>26.3074471880068</v>
      </c>
    </row>
    <row r="54" spans="1:20" ht="15.75">
      <c r="A54" s="67">
        <v>2</v>
      </c>
      <c r="B54" s="68" t="s">
        <v>167</v>
      </c>
      <c r="C54" s="57">
        <v>5915108</v>
      </c>
      <c r="D54" s="147">
        <v>4158584</v>
      </c>
      <c r="E54" s="147">
        <v>1756524</v>
      </c>
      <c r="F54" s="147"/>
      <c r="G54" s="147"/>
      <c r="H54" s="149">
        <v>5915108</v>
      </c>
      <c r="I54" s="149">
        <v>4960887</v>
      </c>
      <c r="J54" s="147">
        <v>375156</v>
      </c>
      <c r="K54" s="147">
        <v>528229</v>
      </c>
      <c r="L54" s="147"/>
      <c r="M54" s="147">
        <v>3915146</v>
      </c>
      <c r="N54" s="147"/>
      <c r="O54" s="147"/>
      <c r="P54" s="147"/>
      <c r="Q54" s="147">
        <v>142356</v>
      </c>
      <c r="R54" s="147">
        <v>954221</v>
      </c>
      <c r="S54" s="151">
        <v>5011723</v>
      </c>
      <c r="T54" s="152">
        <v>18.21015072506187</v>
      </c>
    </row>
    <row r="55" spans="1:20" ht="15.75">
      <c r="A55" s="27" t="s">
        <v>87</v>
      </c>
      <c r="B55" s="63" t="s">
        <v>88</v>
      </c>
      <c r="C55" s="143">
        <v>55178663</v>
      </c>
      <c r="D55" s="131">
        <v>34444637</v>
      </c>
      <c r="E55" s="131">
        <v>20734026</v>
      </c>
      <c r="F55" s="131">
        <v>1234144</v>
      </c>
      <c r="G55" s="131">
        <v>0</v>
      </c>
      <c r="H55" s="131">
        <v>53944519</v>
      </c>
      <c r="I55" s="131">
        <v>47125203</v>
      </c>
      <c r="J55" s="131">
        <v>8888588</v>
      </c>
      <c r="K55" s="131">
        <v>2595924</v>
      </c>
      <c r="L55" s="131">
        <v>0</v>
      </c>
      <c r="M55" s="131">
        <v>32311169</v>
      </c>
      <c r="N55" s="131">
        <v>3329522</v>
      </c>
      <c r="O55" s="131">
        <v>0</v>
      </c>
      <c r="P55" s="131">
        <v>0</v>
      </c>
      <c r="Q55" s="131">
        <v>0</v>
      </c>
      <c r="R55" s="131">
        <v>6819316</v>
      </c>
      <c r="S55" s="131">
        <v>42460007</v>
      </c>
      <c r="T55" s="132">
        <v>24.370212262003413</v>
      </c>
    </row>
    <row r="56" spans="1:20" ht="15.75">
      <c r="A56" s="69">
        <v>1</v>
      </c>
      <c r="B56" s="70" t="s">
        <v>89</v>
      </c>
      <c r="C56" s="65">
        <v>3335347</v>
      </c>
      <c r="D56" s="138">
        <v>861081</v>
      </c>
      <c r="E56" s="138">
        <v>2474266</v>
      </c>
      <c r="F56" s="138">
        <v>140077</v>
      </c>
      <c r="G56" s="134"/>
      <c r="H56" s="149">
        <v>3195270</v>
      </c>
      <c r="I56" s="149">
        <v>3195270</v>
      </c>
      <c r="J56" s="138">
        <v>463754</v>
      </c>
      <c r="K56" s="138">
        <v>350000</v>
      </c>
      <c r="L56" s="138"/>
      <c r="M56" s="138">
        <v>2381516</v>
      </c>
      <c r="N56" s="138"/>
      <c r="O56" s="138"/>
      <c r="P56" s="138"/>
      <c r="Q56" s="138"/>
      <c r="R56" s="138">
        <v>0</v>
      </c>
      <c r="S56" s="136">
        <v>2381516</v>
      </c>
      <c r="T56" s="150">
        <v>25.467456584263616</v>
      </c>
    </row>
    <row r="57" spans="1:20" s="133" customFormat="1" ht="15.75">
      <c r="A57" s="61">
        <v>2</v>
      </c>
      <c r="B57" s="42" t="s">
        <v>90</v>
      </c>
      <c r="C57" s="36">
        <v>13332424</v>
      </c>
      <c r="D57" s="138">
        <v>9572695</v>
      </c>
      <c r="E57" s="138">
        <v>3759729</v>
      </c>
      <c r="F57" s="138">
        <v>18000</v>
      </c>
      <c r="G57" s="138"/>
      <c r="H57" s="149">
        <v>13314424</v>
      </c>
      <c r="I57" s="149">
        <v>11421626</v>
      </c>
      <c r="J57" s="138">
        <v>592803</v>
      </c>
      <c r="K57" s="138">
        <v>737656</v>
      </c>
      <c r="L57" s="138"/>
      <c r="M57" s="138">
        <v>7480633</v>
      </c>
      <c r="N57" s="138">
        <v>2610534</v>
      </c>
      <c r="O57" s="138"/>
      <c r="P57" s="138"/>
      <c r="Q57" s="138"/>
      <c r="R57" s="138">
        <v>1892798</v>
      </c>
      <c r="S57" s="138">
        <v>11983965</v>
      </c>
      <c r="T57" s="137">
        <v>11.64859539263499</v>
      </c>
    </row>
    <row r="58" spans="1:20" ht="15.75">
      <c r="A58" s="61">
        <v>3</v>
      </c>
      <c r="B58" s="42" t="s">
        <v>91</v>
      </c>
      <c r="C58" s="36">
        <v>14243760</v>
      </c>
      <c r="D58" s="138">
        <v>10289063</v>
      </c>
      <c r="E58" s="138">
        <v>3954697</v>
      </c>
      <c r="F58" s="138">
        <v>877667</v>
      </c>
      <c r="G58" s="138"/>
      <c r="H58" s="149">
        <v>13366093</v>
      </c>
      <c r="I58" s="149">
        <v>11095629</v>
      </c>
      <c r="J58" s="138">
        <v>2060408</v>
      </c>
      <c r="K58" s="138">
        <v>344506</v>
      </c>
      <c r="L58" s="138">
        <v>0</v>
      </c>
      <c r="M58" s="138">
        <v>8690715</v>
      </c>
      <c r="N58" s="138"/>
      <c r="O58" s="138"/>
      <c r="P58" s="138"/>
      <c r="Q58" s="138"/>
      <c r="R58" s="138">
        <v>2270464</v>
      </c>
      <c r="S58" s="138">
        <v>10961179</v>
      </c>
      <c r="T58" s="137">
        <v>21.674426929739628</v>
      </c>
    </row>
    <row r="59" spans="1:20" ht="15.75">
      <c r="A59" s="61">
        <v>4</v>
      </c>
      <c r="B59" s="42" t="s">
        <v>168</v>
      </c>
      <c r="C59" s="36">
        <v>20087739</v>
      </c>
      <c r="D59" s="138">
        <v>12167960</v>
      </c>
      <c r="E59" s="138">
        <v>7919779</v>
      </c>
      <c r="F59" s="138">
        <v>198200</v>
      </c>
      <c r="G59" s="138"/>
      <c r="H59" s="149">
        <v>19889539</v>
      </c>
      <c r="I59" s="149">
        <v>17980161</v>
      </c>
      <c r="J59" s="138">
        <v>3936335</v>
      </c>
      <c r="K59" s="138">
        <v>938440</v>
      </c>
      <c r="L59" s="138"/>
      <c r="M59" s="138">
        <v>12386398</v>
      </c>
      <c r="N59" s="138">
        <v>718988</v>
      </c>
      <c r="O59" s="138"/>
      <c r="P59" s="138"/>
      <c r="Q59" s="138"/>
      <c r="R59" s="138">
        <v>1909378</v>
      </c>
      <c r="S59" s="138">
        <v>15014764</v>
      </c>
      <c r="T59" s="137">
        <v>27.111965237686135</v>
      </c>
    </row>
    <row r="60" spans="1:20" ht="15.75">
      <c r="A60" s="67">
        <v>5</v>
      </c>
      <c r="B60" s="54" t="s">
        <v>93</v>
      </c>
      <c r="C60" s="57">
        <v>4179393</v>
      </c>
      <c r="D60" s="138">
        <v>1553838</v>
      </c>
      <c r="E60" s="138">
        <v>2625555</v>
      </c>
      <c r="F60" s="138">
        <v>200</v>
      </c>
      <c r="G60" s="147"/>
      <c r="H60" s="149">
        <v>4179193</v>
      </c>
      <c r="I60" s="149">
        <v>3432517</v>
      </c>
      <c r="J60" s="138">
        <v>1835288</v>
      </c>
      <c r="K60" s="138">
        <v>225322</v>
      </c>
      <c r="L60" s="138"/>
      <c r="M60" s="138">
        <v>1371907</v>
      </c>
      <c r="N60" s="138">
        <v>0</v>
      </c>
      <c r="O60" s="138">
        <v>0</v>
      </c>
      <c r="P60" s="138"/>
      <c r="Q60" s="138"/>
      <c r="R60" s="138">
        <v>746676</v>
      </c>
      <c r="S60" s="151">
        <v>2118583</v>
      </c>
      <c r="T60" s="152">
        <v>60.03204062791241</v>
      </c>
    </row>
    <row r="61" spans="1:20" ht="15.75">
      <c r="A61" s="27" t="s">
        <v>94</v>
      </c>
      <c r="B61" s="63" t="s">
        <v>95</v>
      </c>
      <c r="C61" s="30">
        <v>29337904</v>
      </c>
      <c r="D61" s="131">
        <v>12758631</v>
      </c>
      <c r="E61" s="131">
        <v>16579273</v>
      </c>
      <c r="F61" s="131">
        <v>19083</v>
      </c>
      <c r="G61" s="131">
        <v>0</v>
      </c>
      <c r="H61" s="131">
        <v>29318821</v>
      </c>
      <c r="I61" s="131">
        <v>23232098</v>
      </c>
      <c r="J61" s="131">
        <v>7551613</v>
      </c>
      <c r="K61" s="131">
        <v>1159760</v>
      </c>
      <c r="L61" s="131">
        <v>0</v>
      </c>
      <c r="M61" s="131">
        <v>13203933</v>
      </c>
      <c r="N61" s="131">
        <v>1316792</v>
      </c>
      <c r="O61" s="131">
        <v>0</v>
      </c>
      <c r="P61" s="131">
        <v>0</v>
      </c>
      <c r="Q61" s="131">
        <v>0</v>
      </c>
      <c r="R61" s="131">
        <v>6086723</v>
      </c>
      <c r="S61" s="131">
        <v>20607448</v>
      </c>
      <c r="T61" s="132">
        <v>37.49714296143207</v>
      </c>
    </row>
    <row r="62" spans="1:20" ht="15.75">
      <c r="A62" s="144">
        <v>1</v>
      </c>
      <c r="B62" s="71" t="s">
        <v>60</v>
      </c>
      <c r="C62" s="60">
        <v>4506798</v>
      </c>
      <c r="D62" s="145">
        <v>2118453</v>
      </c>
      <c r="E62" s="145">
        <v>2388345</v>
      </c>
      <c r="F62" s="145"/>
      <c r="G62" s="145"/>
      <c r="H62" s="139">
        <v>4506798</v>
      </c>
      <c r="I62" s="139">
        <v>3568452</v>
      </c>
      <c r="J62" s="145">
        <v>654923</v>
      </c>
      <c r="K62" s="145">
        <v>15000</v>
      </c>
      <c r="L62" s="145">
        <v>0</v>
      </c>
      <c r="M62" s="145">
        <v>1822200</v>
      </c>
      <c r="N62" s="145">
        <v>1076329</v>
      </c>
      <c r="O62" s="145">
        <v>0</v>
      </c>
      <c r="P62" s="145">
        <v>0</v>
      </c>
      <c r="Q62" s="145">
        <v>0</v>
      </c>
      <c r="R62" s="145">
        <v>938346</v>
      </c>
      <c r="S62" s="138">
        <v>3836875</v>
      </c>
      <c r="T62" s="150">
        <v>18.773490577987317</v>
      </c>
    </row>
    <row r="63" spans="1:20" s="133" customFormat="1" ht="15.75">
      <c r="A63" s="61">
        <v>2</v>
      </c>
      <c r="B63" s="153" t="s">
        <v>67</v>
      </c>
      <c r="C63" s="36">
        <v>1188212</v>
      </c>
      <c r="D63" s="138">
        <v>98421</v>
      </c>
      <c r="E63" s="138">
        <v>1089791</v>
      </c>
      <c r="F63" s="138">
        <v>19083</v>
      </c>
      <c r="G63" s="138"/>
      <c r="H63" s="139">
        <v>1169129</v>
      </c>
      <c r="I63" s="139">
        <v>1169129</v>
      </c>
      <c r="J63" s="138">
        <v>1141873</v>
      </c>
      <c r="K63" s="138">
        <v>27256</v>
      </c>
      <c r="L63" s="138"/>
      <c r="M63" s="138"/>
      <c r="N63" s="138"/>
      <c r="O63" s="138"/>
      <c r="P63" s="138"/>
      <c r="Q63" s="138"/>
      <c r="R63" s="138"/>
      <c r="S63" s="138">
        <v>0</v>
      </c>
      <c r="T63" s="137">
        <v>100</v>
      </c>
    </row>
    <row r="64" spans="1:20" ht="15.75">
      <c r="A64" s="61">
        <v>3</v>
      </c>
      <c r="B64" s="45" t="s">
        <v>169</v>
      </c>
      <c r="C64" s="36">
        <v>8194728</v>
      </c>
      <c r="D64" s="138">
        <v>3689941</v>
      </c>
      <c r="E64" s="138">
        <v>4504787</v>
      </c>
      <c r="F64" s="138">
        <v>0</v>
      </c>
      <c r="G64" s="138"/>
      <c r="H64" s="139">
        <v>8194728</v>
      </c>
      <c r="I64" s="139">
        <v>6035056</v>
      </c>
      <c r="J64" s="138">
        <v>1192630</v>
      </c>
      <c r="K64" s="138">
        <v>314792</v>
      </c>
      <c r="L64" s="138">
        <v>0</v>
      </c>
      <c r="M64" s="138">
        <v>4527633</v>
      </c>
      <c r="N64" s="138">
        <v>1</v>
      </c>
      <c r="O64" s="138">
        <v>0</v>
      </c>
      <c r="P64" s="138">
        <v>0</v>
      </c>
      <c r="Q64" s="138">
        <v>0</v>
      </c>
      <c r="R64" s="138">
        <v>2159672</v>
      </c>
      <c r="S64" s="138">
        <v>6687306</v>
      </c>
      <c r="T64" s="137">
        <v>24.97776325522083</v>
      </c>
    </row>
    <row r="65" spans="1:20" ht="15.75">
      <c r="A65" s="61">
        <v>4</v>
      </c>
      <c r="B65" s="42" t="s">
        <v>170</v>
      </c>
      <c r="C65" s="36">
        <v>5394993</v>
      </c>
      <c r="D65" s="138">
        <v>3032683</v>
      </c>
      <c r="E65" s="138">
        <v>2362310</v>
      </c>
      <c r="F65" s="138">
        <v>0</v>
      </c>
      <c r="G65" s="138"/>
      <c r="H65" s="139">
        <v>5394993</v>
      </c>
      <c r="I65" s="139">
        <v>3784732</v>
      </c>
      <c r="J65" s="138">
        <v>1314950</v>
      </c>
      <c r="K65" s="138">
        <v>495750</v>
      </c>
      <c r="L65" s="138">
        <v>0</v>
      </c>
      <c r="M65" s="138">
        <v>1974032</v>
      </c>
      <c r="N65" s="138">
        <v>0</v>
      </c>
      <c r="O65" s="138">
        <v>0</v>
      </c>
      <c r="P65" s="138">
        <v>0</v>
      </c>
      <c r="Q65" s="138">
        <v>0</v>
      </c>
      <c r="R65" s="138">
        <v>1610261</v>
      </c>
      <c r="S65" s="138">
        <v>3584293</v>
      </c>
      <c r="T65" s="137">
        <v>47.842225024123245</v>
      </c>
    </row>
    <row r="66" spans="1:20" ht="15.75">
      <c r="A66" s="61">
        <v>5</v>
      </c>
      <c r="B66" s="53" t="s">
        <v>171</v>
      </c>
      <c r="C66" s="36">
        <v>8905262</v>
      </c>
      <c r="D66" s="138">
        <v>3678950</v>
      </c>
      <c r="E66" s="138">
        <v>5226312</v>
      </c>
      <c r="F66" s="138">
        <v>0</v>
      </c>
      <c r="G66" s="138"/>
      <c r="H66" s="139">
        <v>8905262</v>
      </c>
      <c r="I66" s="139">
        <v>7526818</v>
      </c>
      <c r="J66" s="138">
        <v>2238075</v>
      </c>
      <c r="K66" s="138">
        <v>168213</v>
      </c>
      <c r="L66" s="138">
        <v>0</v>
      </c>
      <c r="M66" s="138">
        <v>4880068</v>
      </c>
      <c r="N66" s="138">
        <v>240462</v>
      </c>
      <c r="O66" s="138">
        <v>0</v>
      </c>
      <c r="P66" s="138">
        <v>0</v>
      </c>
      <c r="Q66" s="138">
        <v>0</v>
      </c>
      <c r="R66" s="138">
        <v>1378444</v>
      </c>
      <c r="S66" s="138">
        <v>6498974</v>
      </c>
      <c r="T66" s="137">
        <v>31.96952550201161</v>
      </c>
    </row>
    <row r="67" spans="1:20" ht="15.75">
      <c r="A67" s="67">
        <v>6</v>
      </c>
      <c r="B67" s="54" t="s">
        <v>144</v>
      </c>
      <c r="C67" s="57">
        <v>1147911</v>
      </c>
      <c r="D67" s="138">
        <v>140183</v>
      </c>
      <c r="E67" s="138">
        <v>1007728</v>
      </c>
      <c r="F67" s="138">
        <v>0</v>
      </c>
      <c r="G67" s="147"/>
      <c r="H67" s="141">
        <v>1147911</v>
      </c>
      <c r="I67" s="141">
        <v>1147911</v>
      </c>
      <c r="J67" s="138">
        <v>1009162</v>
      </c>
      <c r="K67" s="138">
        <v>138749</v>
      </c>
      <c r="L67" s="138">
        <v>0</v>
      </c>
      <c r="M67" s="138"/>
      <c r="N67" s="138"/>
      <c r="O67" s="138">
        <v>0</v>
      </c>
      <c r="P67" s="138">
        <v>0</v>
      </c>
      <c r="Q67" s="138">
        <v>0</v>
      </c>
      <c r="R67" s="138"/>
      <c r="S67" s="151">
        <v>0</v>
      </c>
      <c r="T67" s="152">
        <v>100</v>
      </c>
    </row>
    <row r="68" spans="1:20" s="133" customFormat="1" ht="15.75">
      <c r="A68" s="27" t="s">
        <v>102</v>
      </c>
      <c r="B68" s="63" t="s">
        <v>103</v>
      </c>
      <c r="C68" s="143">
        <v>23200511</v>
      </c>
      <c r="D68" s="131">
        <v>15782657</v>
      </c>
      <c r="E68" s="131">
        <v>7417854</v>
      </c>
      <c r="F68" s="131">
        <v>53576</v>
      </c>
      <c r="G68" s="131">
        <v>0</v>
      </c>
      <c r="H68" s="131">
        <v>23146935</v>
      </c>
      <c r="I68" s="131">
        <v>15039018</v>
      </c>
      <c r="J68" s="131">
        <v>4885303</v>
      </c>
      <c r="K68" s="131">
        <v>1658882</v>
      </c>
      <c r="L68" s="131">
        <v>0</v>
      </c>
      <c r="M68" s="131">
        <v>7733733</v>
      </c>
      <c r="N68" s="131">
        <v>760700</v>
      </c>
      <c r="O68" s="131">
        <v>0</v>
      </c>
      <c r="P68" s="131">
        <v>0</v>
      </c>
      <c r="Q68" s="131">
        <v>400</v>
      </c>
      <c r="R68" s="131">
        <v>8107917</v>
      </c>
      <c r="S68" s="154">
        <v>16602750</v>
      </c>
      <c r="T68" s="132">
        <v>43.51470953755092</v>
      </c>
    </row>
    <row r="69" spans="1:20" ht="15.75">
      <c r="A69" s="69">
        <v>1</v>
      </c>
      <c r="B69" s="72" t="s">
        <v>172</v>
      </c>
      <c r="C69" s="65">
        <v>412364</v>
      </c>
      <c r="D69" s="134">
        <v>167128</v>
      </c>
      <c r="E69" s="134">
        <v>245236</v>
      </c>
      <c r="F69" s="134">
        <v>2150</v>
      </c>
      <c r="G69" s="134"/>
      <c r="H69" s="155">
        <v>410214</v>
      </c>
      <c r="I69" s="155">
        <v>304506</v>
      </c>
      <c r="J69" s="134">
        <v>179739</v>
      </c>
      <c r="K69" s="134">
        <v>34700</v>
      </c>
      <c r="L69" s="134">
        <v>0</v>
      </c>
      <c r="M69" s="134">
        <v>89867</v>
      </c>
      <c r="N69" s="134">
        <v>0</v>
      </c>
      <c r="O69" s="134">
        <v>0</v>
      </c>
      <c r="P69" s="134">
        <v>0</v>
      </c>
      <c r="Q69" s="134">
        <v>200</v>
      </c>
      <c r="R69" s="134">
        <v>105708</v>
      </c>
      <c r="S69" s="136">
        <v>195775</v>
      </c>
      <c r="T69" s="150">
        <v>70.42192928874965</v>
      </c>
    </row>
    <row r="70" spans="1:20" ht="15.75">
      <c r="A70" s="61">
        <v>2</v>
      </c>
      <c r="B70" s="45" t="s">
        <v>173</v>
      </c>
      <c r="C70" s="36">
        <v>9717137</v>
      </c>
      <c r="D70" s="138">
        <v>4505323</v>
      </c>
      <c r="E70" s="138">
        <v>5211814</v>
      </c>
      <c r="F70" s="138">
        <v>47300</v>
      </c>
      <c r="G70" s="138"/>
      <c r="H70" s="139">
        <v>9669837</v>
      </c>
      <c r="I70" s="139">
        <v>3906727</v>
      </c>
      <c r="J70" s="138">
        <v>1188675</v>
      </c>
      <c r="K70" s="138">
        <v>1224799</v>
      </c>
      <c r="L70" s="138">
        <v>0</v>
      </c>
      <c r="M70" s="138">
        <v>732553</v>
      </c>
      <c r="N70" s="138">
        <v>760700</v>
      </c>
      <c r="O70" s="138">
        <v>0</v>
      </c>
      <c r="P70" s="138">
        <v>0</v>
      </c>
      <c r="Q70" s="138">
        <v>0</v>
      </c>
      <c r="R70" s="138">
        <v>5763110</v>
      </c>
      <c r="S70" s="138">
        <v>7256363</v>
      </c>
      <c r="T70" s="137">
        <v>61.77739063927425</v>
      </c>
    </row>
    <row r="71" spans="1:20" ht="15.75">
      <c r="A71" s="61">
        <v>3</v>
      </c>
      <c r="B71" s="45" t="s">
        <v>106</v>
      </c>
      <c r="C71" s="36">
        <v>5821643</v>
      </c>
      <c r="D71" s="138">
        <v>5210876</v>
      </c>
      <c r="E71" s="138">
        <v>610767</v>
      </c>
      <c r="F71" s="138">
        <v>4126</v>
      </c>
      <c r="G71" s="138"/>
      <c r="H71" s="139">
        <v>5817517</v>
      </c>
      <c r="I71" s="139">
        <v>5455429</v>
      </c>
      <c r="J71" s="138">
        <v>400878</v>
      </c>
      <c r="K71" s="138">
        <v>145357</v>
      </c>
      <c r="L71" s="138">
        <v>0</v>
      </c>
      <c r="M71" s="138">
        <v>4908994</v>
      </c>
      <c r="N71" s="138">
        <v>0</v>
      </c>
      <c r="O71" s="138">
        <v>0</v>
      </c>
      <c r="P71" s="138">
        <v>0</v>
      </c>
      <c r="Q71" s="138">
        <v>200</v>
      </c>
      <c r="R71" s="138">
        <v>362088</v>
      </c>
      <c r="S71" s="138">
        <v>5271282</v>
      </c>
      <c r="T71" s="137">
        <v>10.01268644500735</v>
      </c>
    </row>
    <row r="72" spans="1:20" ht="15.75">
      <c r="A72" s="67">
        <v>4</v>
      </c>
      <c r="B72" s="45" t="s">
        <v>107</v>
      </c>
      <c r="C72" s="57">
        <v>7249367</v>
      </c>
      <c r="D72" s="147">
        <v>5899330</v>
      </c>
      <c r="E72" s="147">
        <v>1350037</v>
      </c>
      <c r="F72" s="147">
        <v>0</v>
      </c>
      <c r="G72" s="147"/>
      <c r="H72" s="141">
        <v>7249367</v>
      </c>
      <c r="I72" s="141">
        <v>5372356</v>
      </c>
      <c r="J72" s="147">
        <v>3116011</v>
      </c>
      <c r="K72" s="147">
        <v>254026</v>
      </c>
      <c r="L72" s="147">
        <v>0</v>
      </c>
      <c r="M72" s="147">
        <v>2002319</v>
      </c>
      <c r="N72" s="147">
        <v>0</v>
      </c>
      <c r="O72" s="147">
        <v>0</v>
      </c>
      <c r="P72" s="147">
        <v>0</v>
      </c>
      <c r="Q72" s="147">
        <v>0</v>
      </c>
      <c r="R72" s="147">
        <v>1877011</v>
      </c>
      <c r="S72" s="151">
        <v>3879330</v>
      </c>
      <c r="T72" s="152">
        <v>62.72921973152933</v>
      </c>
    </row>
    <row r="73" spans="1:20" ht="15.75">
      <c r="A73" s="27" t="s">
        <v>108</v>
      </c>
      <c r="B73" s="63" t="s">
        <v>109</v>
      </c>
      <c r="C73" s="30">
        <v>527529724</v>
      </c>
      <c r="D73" s="131">
        <v>520944862</v>
      </c>
      <c r="E73" s="131">
        <v>6584862</v>
      </c>
      <c r="F73" s="131">
        <v>228917718</v>
      </c>
      <c r="G73" s="131">
        <v>0</v>
      </c>
      <c r="H73" s="156">
        <v>298612006</v>
      </c>
      <c r="I73" s="156">
        <v>263019812</v>
      </c>
      <c r="J73" s="131">
        <v>17906025</v>
      </c>
      <c r="K73" s="131">
        <v>1412896</v>
      </c>
      <c r="L73" s="131">
        <v>8200</v>
      </c>
      <c r="M73" s="131">
        <v>241936178</v>
      </c>
      <c r="N73" s="131">
        <v>1752013</v>
      </c>
      <c r="O73" s="131">
        <v>0</v>
      </c>
      <c r="P73" s="131">
        <v>0</v>
      </c>
      <c r="Q73" s="131">
        <v>4500</v>
      </c>
      <c r="R73" s="131">
        <v>35592194</v>
      </c>
      <c r="S73" s="154">
        <v>279284885</v>
      </c>
      <c r="T73" s="132">
        <v>7.348161666239804</v>
      </c>
    </row>
    <row r="74" spans="1:20" s="133" customFormat="1" ht="15.75">
      <c r="A74" s="50">
        <v>1</v>
      </c>
      <c r="B74" s="71" t="s">
        <v>110</v>
      </c>
      <c r="C74" s="60">
        <v>478721851</v>
      </c>
      <c r="D74" s="134">
        <v>478634369</v>
      </c>
      <c r="E74" s="134">
        <v>87482</v>
      </c>
      <c r="F74" s="134">
        <v>228901678</v>
      </c>
      <c r="G74" s="134"/>
      <c r="H74" s="149">
        <v>249820173</v>
      </c>
      <c r="I74" s="149">
        <v>218145891</v>
      </c>
      <c r="J74" s="134">
        <v>15830467</v>
      </c>
      <c r="K74" s="134">
        <v>0</v>
      </c>
      <c r="L74" s="134">
        <v>0</v>
      </c>
      <c r="M74" s="134">
        <v>202315424</v>
      </c>
      <c r="N74" s="134">
        <v>0</v>
      </c>
      <c r="O74" s="134">
        <v>0</v>
      </c>
      <c r="P74" s="134">
        <v>0</v>
      </c>
      <c r="Q74" s="134">
        <v>0</v>
      </c>
      <c r="R74" s="134">
        <v>31674282</v>
      </c>
      <c r="S74" s="136">
        <v>233989706</v>
      </c>
      <c r="T74" s="150">
        <v>7.256825662602099</v>
      </c>
    </row>
    <row r="75" spans="1:20" ht="15.75">
      <c r="A75" s="52">
        <v>2</v>
      </c>
      <c r="B75" s="42" t="s">
        <v>114</v>
      </c>
      <c r="C75" s="36">
        <v>7923596</v>
      </c>
      <c r="D75" s="138">
        <v>6190621</v>
      </c>
      <c r="E75" s="138">
        <v>1732975</v>
      </c>
      <c r="F75" s="138">
        <v>0</v>
      </c>
      <c r="G75" s="138"/>
      <c r="H75" s="139">
        <v>7923596</v>
      </c>
      <c r="I75" s="139">
        <v>5453560</v>
      </c>
      <c r="J75" s="138">
        <v>1087083</v>
      </c>
      <c r="K75" s="138">
        <v>819392</v>
      </c>
      <c r="L75" s="138">
        <v>0</v>
      </c>
      <c r="M75" s="138">
        <v>1904938</v>
      </c>
      <c r="N75" s="138">
        <v>1642147</v>
      </c>
      <c r="O75" s="138">
        <v>0</v>
      </c>
      <c r="P75" s="138">
        <v>0</v>
      </c>
      <c r="Q75" s="138">
        <v>0</v>
      </c>
      <c r="R75" s="138">
        <v>2470036</v>
      </c>
      <c r="S75" s="138">
        <v>6017121</v>
      </c>
      <c r="T75" s="137">
        <v>34.9583574765841</v>
      </c>
    </row>
    <row r="76" spans="1:20" ht="15.75">
      <c r="A76" s="52">
        <v>3</v>
      </c>
      <c r="B76" s="42" t="s">
        <v>119</v>
      </c>
      <c r="C76" s="36">
        <v>37822281</v>
      </c>
      <c r="D76" s="138">
        <v>34210516</v>
      </c>
      <c r="E76" s="138">
        <v>3611765</v>
      </c>
      <c r="F76" s="138">
        <v>0</v>
      </c>
      <c r="G76" s="138"/>
      <c r="H76" s="139">
        <v>37822281</v>
      </c>
      <c r="I76" s="139">
        <v>37269692</v>
      </c>
      <c r="J76" s="138">
        <v>520441</v>
      </c>
      <c r="K76" s="138">
        <v>123600</v>
      </c>
      <c r="L76" s="138">
        <v>0</v>
      </c>
      <c r="M76" s="138">
        <v>36511285</v>
      </c>
      <c r="N76" s="138">
        <v>109866</v>
      </c>
      <c r="O76" s="138">
        <v>0</v>
      </c>
      <c r="P76" s="138">
        <v>0</v>
      </c>
      <c r="Q76" s="138">
        <v>4500</v>
      </c>
      <c r="R76" s="138">
        <v>552589</v>
      </c>
      <c r="S76" s="138">
        <v>37178240</v>
      </c>
      <c r="T76" s="137">
        <v>1.7280556007814605</v>
      </c>
    </row>
    <row r="77" spans="1:20" ht="15.75">
      <c r="A77" s="52"/>
      <c r="B77" s="42" t="s">
        <v>124</v>
      </c>
      <c r="C77" s="36">
        <v>2958208</v>
      </c>
      <c r="D77" s="138">
        <v>1869665</v>
      </c>
      <c r="E77" s="138">
        <v>1088543</v>
      </c>
      <c r="F77" s="138">
        <v>16040</v>
      </c>
      <c r="G77" s="138"/>
      <c r="H77" s="139">
        <v>2942168</v>
      </c>
      <c r="I77" s="139">
        <v>2046881</v>
      </c>
      <c r="J77" s="138">
        <v>364246</v>
      </c>
      <c r="K77" s="138">
        <v>469904</v>
      </c>
      <c r="L77" s="138">
        <v>8200</v>
      </c>
      <c r="M77" s="138">
        <v>1204531</v>
      </c>
      <c r="N77" s="138">
        <v>0</v>
      </c>
      <c r="O77" s="138">
        <v>0</v>
      </c>
      <c r="P77" s="138">
        <v>0</v>
      </c>
      <c r="Q77" s="138">
        <v>0</v>
      </c>
      <c r="R77" s="138">
        <v>895287</v>
      </c>
      <c r="S77" s="138">
        <v>2099818</v>
      </c>
      <c r="T77" s="137">
        <v>41.15285646796272</v>
      </c>
    </row>
    <row r="78" spans="1:20" ht="15.75">
      <c r="A78" s="52">
        <v>4</v>
      </c>
      <c r="B78" s="42" t="s">
        <v>82</v>
      </c>
      <c r="C78" s="36">
        <v>46825</v>
      </c>
      <c r="D78" s="138">
        <v>22728</v>
      </c>
      <c r="E78" s="138">
        <v>24097</v>
      </c>
      <c r="F78" s="138">
        <v>0</v>
      </c>
      <c r="G78" s="138"/>
      <c r="H78" s="139">
        <v>46825</v>
      </c>
      <c r="I78" s="139">
        <v>46825</v>
      </c>
      <c r="J78" s="138">
        <v>46825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0</v>
      </c>
      <c r="R78" s="138">
        <v>0</v>
      </c>
      <c r="S78" s="138">
        <v>0</v>
      </c>
      <c r="T78" s="137">
        <v>100</v>
      </c>
    </row>
    <row r="79" spans="1:20" ht="15.75">
      <c r="A79" s="86">
        <v>5</v>
      </c>
      <c r="B79" s="54" t="s">
        <v>130</v>
      </c>
      <c r="C79" s="57">
        <v>56963</v>
      </c>
      <c r="D79" s="147">
        <v>16963</v>
      </c>
      <c r="E79" s="147">
        <v>40000</v>
      </c>
      <c r="F79" s="147">
        <v>0</v>
      </c>
      <c r="G79" s="147"/>
      <c r="H79" s="141">
        <v>56963</v>
      </c>
      <c r="I79" s="141">
        <v>56963</v>
      </c>
      <c r="J79" s="147">
        <v>56963</v>
      </c>
      <c r="K79" s="147">
        <v>0</v>
      </c>
      <c r="L79" s="147">
        <v>0</v>
      </c>
      <c r="M79" s="147">
        <v>0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51">
        <v>0</v>
      </c>
      <c r="T79" s="152">
        <v>100</v>
      </c>
    </row>
    <row r="80" spans="1:20" s="133" customFormat="1" ht="15.75">
      <c r="A80" s="27" t="s">
        <v>132</v>
      </c>
      <c r="B80" s="63" t="s">
        <v>133</v>
      </c>
      <c r="C80" s="131">
        <v>54061510</v>
      </c>
      <c r="D80" s="131">
        <v>29053845</v>
      </c>
      <c r="E80" s="131">
        <v>25007665</v>
      </c>
      <c r="F80" s="131">
        <v>107989</v>
      </c>
      <c r="G80" s="131">
        <v>0</v>
      </c>
      <c r="H80" s="131">
        <v>53953521</v>
      </c>
      <c r="I80" s="131">
        <v>29641126</v>
      </c>
      <c r="J80" s="131">
        <v>7979503</v>
      </c>
      <c r="K80" s="131">
        <v>567823</v>
      </c>
      <c r="L80" s="131">
        <v>0</v>
      </c>
      <c r="M80" s="131">
        <v>20898196</v>
      </c>
      <c r="N80" s="131">
        <v>188694</v>
      </c>
      <c r="O80" s="131">
        <v>6910</v>
      </c>
      <c r="P80" s="131">
        <v>0</v>
      </c>
      <c r="Q80" s="131">
        <v>0</v>
      </c>
      <c r="R80" s="131">
        <v>24312395</v>
      </c>
      <c r="S80" s="154">
        <v>45406195</v>
      </c>
      <c r="T80" s="132">
        <v>28.836036795633202</v>
      </c>
    </row>
    <row r="81" spans="1:20" ht="15.75">
      <c r="A81" s="69">
        <v>1</v>
      </c>
      <c r="B81" s="32" t="s">
        <v>174</v>
      </c>
      <c r="C81" s="65">
        <v>5791168</v>
      </c>
      <c r="D81" s="134">
        <v>5584770</v>
      </c>
      <c r="E81" s="138">
        <v>206398</v>
      </c>
      <c r="F81" s="138">
        <v>9040</v>
      </c>
      <c r="G81" s="138"/>
      <c r="H81" s="149">
        <v>5782128</v>
      </c>
      <c r="I81" s="149">
        <v>5768058</v>
      </c>
      <c r="J81" s="138">
        <v>3292295</v>
      </c>
      <c r="K81" s="138">
        <v>1300</v>
      </c>
      <c r="L81" s="138">
        <v>0</v>
      </c>
      <c r="M81" s="138">
        <v>2474463</v>
      </c>
      <c r="N81" s="138">
        <v>0</v>
      </c>
      <c r="O81" s="138">
        <v>0</v>
      </c>
      <c r="P81" s="138">
        <v>0</v>
      </c>
      <c r="Q81" s="138">
        <v>0</v>
      </c>
      <c r="R81" s="134">
        <v>14070</v>
      </c>
      <c r="S81" s="136">
        <v>2488533</v>
      </c>
      <c r="T81" s="150">
        <v>57.10058740740818</v>
      </c>
    </row>
    <row r="82" spans="1:20" ht="15.75">
      <c r="A82" s="61">
        <v>2</v>
      </c>
      <c r="B82" s="42" t="s">
        <v>175</v>
      </c>
      <c r="C82" s="36">
        <v>9145045</v>
      </c>
      <c r="D82" s="138">
        <v>4182113</v>
      </c>
      <c r="E82" s="138">
        <v>4962932</v>
      </c>
      <c r="F82" s="138">
        <v>70040</v>
      </c>
      <c r="G82" s="138"/>
      <c r="H82" s="139">
        <v>9075005</v>
      </c>
      <c r="I82" s="139">
        <v>8220849</v>
      </c>
      <c r="J82" s="138">
        <v>1221213</v>
      </c>
      <c r="K82" s="138">
        <v>0</v>
      </c>
      <c r="L82" s="138">
        <v>0</v>
      </c>
      <c r="M82" s="138">
        <v>6999636</v>
      </c>
      <c r="N82" s="138">
        <v>0</v>
      </c>
      <c r="O82" s="138">
        <v>0</v>
      </c>
      <c r="P82" s="138">
        <v>0</v>
      </c>
      <c r="Q82" s="138">
        <v>0</v>
      </c>
      <c r="R82" s="138">
        <v>854156</v>
      </c>
      <c r="S82" s="138">
        <v>7853792</v>
      </c>
      <c r="T82" s="137">
        <v>14.855071538231634</v>
      </c>
    </row>
    <row r="83" spans="1:20" ht="15.75">
      <c r="A83" s="61">
        <v>3</v>
      </c>
      <c r="B83" s="42" t="s">
        <v>176</v>
      </c>
      <c r="C83" s="36">
        <v>4852275</v>
      </c>
      <c r="D83" s="138">
        <v>4446225</v>
      </c>
      <c r="E83" s="138">
        <v>406050</v>
      </c>
      <c r="F83" s="138">
        <v>3903</v>
      </c>
      <c r="G83" s="138"/>
      <c r="H83" s="139">
        <v>4848372</v>
      </c>
      <c r="I83" s="139">
        <v>2128952</v>
      </c>
      <c r="J83" s="138">
        <v>452560</v>
      </c>
      <c r="K83" s="138">
        <v>234050</v>
      </c>
      <c r="L83" s="138">
        <v>0</v>
      </c>
      <c r="M83" s="138">
        <v>1383648</v>
      </c>
      <c r="N83" s="138">
        <v>58694</v>
      </c>
      <c r="O83" s="138">
        <v>0</v>
      </c>
      <c r="P83" s="138">
        <v>0</v>
      </c>
      <c r="Q83" s="138">
        <v>0</v>
      </c>
      <c r="R83" s="138">
        <v>2719420</v>
      </c>
      <c r="S83" s="138">
        <v>4161762</v>
      </c>
      <c r="T83" s="137">
        <v>32.25107940432664</v>
      </c>
    </row>
    <row r="84" spans="1:20" ht="15.75">
      <c r="A84" s="61">
        <v>4</v>
      </c>
      <c r="B84" s="157" t="s">
        <v>177</v>
      </c>
      <c r="C84" s="36">
        <v>11152028</v>
      </c>
      <c r="D84" s="151">
        <v>8987264</v>
      </c>
      <c r="E84" s="138">
        <v>2164764</v>
      </c>
      <c r="F84" s="138">
        <v>0</v>
      </c>
      <c r="G84" s="138"/>
      <c r="H84" s="139">
        <v>11152028</v>
      </c>
      <c r="I84" s="139">
        <v>5669282</v>
      </c>
      <c r="J84" s="138">
        <v>1667704</v>
      </c>
      <c r="K84" s="138">
        <v>6000</v>
      </c>
      <c r="L84" s="138">
        <v>0</v>
      </c>
      <c r="M84" s="138">
        <v>3858668</v>
      </c>
      <c r="N84" s="138">
        <v>130000</v>
      </c>
      <c r="O84" s="138">
        <v>6910</v>
      </c>
      <c r="P84" s="138">
        <v>0</v>
      </c>
      <c r="Q84" s="138">
        <v>0</v>
      </c>
      <c r="R84" s="151">
        <v>5482746</v>
      </c>
      <c r="S84" s="138">
        <v>9478324</v>
      </c>
      <c r="T84" s="137">
        <v>29.52232751872283</v>
      </c>
    </row>
    <row r="85" spans="1:20" ht="15.75">
      <c r="A85" s="61">
        <v>5</v>
      </c>
      <c r="B85" s="157" t="s">
        <v>178</v>
      </c>
      <c r="C85" s="36">
        <v>5574260</v>
      </c>
      <c r="D85" s="151">
        <v>2096887</v>
      </c>
      <c r="E85" s="138">
        <v>3477373</v>
      </c>
      <c r="F85" s="138">
        <v>25006</v>
      </c>
      <c r="G85" s="138"/>
      <c r="H85" s="139">
        <v>5549254</v>
      </c>
      <c r="I85" s="139">
        <v>3073939</v>
      </c>
      <c r="J85" s="138">
        <v>786478</v>
      </c>
      <c r="K85" s="138">
        <v>48878</v>
      </c>
      <c r="L85" s="138">
        <v>0</v>
      </c>
      <c r="M85" s="138">
        <v>2238583</v>
      </c>
      <c r="N85" s="138">
        <v>0</v>
      </c>
      <c r="O85" s="138">
        <v>0</v>
      </c>
      <c r="P85" s="138">
        <v>0</v>
      </c>
      <c r="Q85" s="138">
        <v>0</v>
      </c>
      <c r="R85" s="151">
        <v>2475315</v>
      </c>
      <c r="S85" s="138">
        <v>4713898</v>
      </c>
      <c r="T85" s="137">
        <v>27.17542540694529</v>
      </c>
    </row>
    <row r="86" spans="1:20" ht="15.75">
      <c r="A86" s="61">
        <v>6</v>
      </c>
      <c r="B86" s="157" t="s">
        <v>130</v>
      </c>
      <c r="C86" s="36">
        <v>17546734</v>
      </c>
      <c r="D86" s="147">
        <v>3756586</v>
      </c>
      <c r="E86" s="138">
        <v>13790148</v>
      </c>
      <c r="F86" s="138"/>
      <c r="G86" s="138"/>
      <c r="H86" s="158">
        <v>17546734</v>
      </c>
      <c r="I86" s="158">
        <v>4780046</v>
      </c>
      <c r="J86" s="138">
        <v>559253</v>
      </c>
      <c r="K86" s="138">
        <v>277595</v>
      </c>
      <c r="L86" s="138"/>
      <c r="M86" s="138">
        <v>3943198</v>
      </c>
      <c r="N86" s="138"/>
      <c r="O86" s="138"/>
      <c r="P86" s="138"/>
      <c r="Q86" s="138"/>
      <c r="R86" s="147">
        <v>12766688</v>
      </c>
      <c r="S86" s="151">
        <v>16709886</v>
      </c>
      <c r="T86" s="152">
        <v>17.507111856245736</v>
      </c>
    </row>
    <row r="87" spans="1:20" ht="15.75">
      <c r="A87" s="27" t="s">
        <v>140</v>
      </c>
      <c r="B87" s="49" t="s">
        <v>141</v>
      </c>
      <c r="C87" s="143">
        <v>38124140.7</v>
      </c>
      <c r="D87" s="131">
        <v>26785360.6</v>
      </c>
      <c r="E87" s="131">
        <v>11338780.100000001</v>
      </c>
      <c r="F87" s="131">
        <v>2344630.1</v>
      </c>
      <c r="G87" s="131">
        <v>0</v>
      </c>
      <c r="H87" s="131">
        <v>35779510.6</v>
      </c>
      <c r="I87" s="131">
        <v>18962579.6</v>
      </c>
      <c r="J87" s="131">
        <v>8609673.4</v>
      </c>
      <c r="K87" s="131">
        <v>892044.9</v>
      </c>
      <c r="L87" s="131">
        <v>11000</v>
      </c>
      <c r="M87" s="131">
        <v>8572057.299999999</v>
      </c>
      <c r="N87" s="131">
        <v>877804</v>
      </c>
      <c r="O87" s="131">
        <v>0</v>
      </c>
      <c r="P87" s="131">
        <v>0</v>
      </c>
      <c r="Q87" s="131">
        <v>0</v>
      </c>
      <c r="R87" s="131">
        <v>16816931</v>
      </c>
      <c r="S87" s="154">
        <v>26266792.299999997</v>
      </c>
      <c r="T87" s="132">
        <v>50.165739581127454</v>
      </c>
    </row>
    <row r="88" spans="1:20" ht="15.75">
      <c r="A88" s="69">
        <v>1</v>
      </c>
      <c r="B88" s="85" t="s">
        <v>142</v>
      </c>
      <c r="C88" s="65">
        <v>10750789</v>
      </c>
      <c r="D88" s="134">
        <v>4064018.5</v>
      </c>
      <c r="E88" s="134">
        <v>6686770.5</v>
      </c>
      <c r="F88" s="134">
        <v>1792813.6</v>
      </c>
      <c r="G88" s="134"/>
      <c r="H88" s="149">
        <v>8957975.4</v>
      </c>
      <c r="I88" s="149">
        <v>7894575.4</v>
      </c>
      <c r="J88" s="134">
        <v>4175960.1</v>
      </c>
      <c r="K88" s="134">
        <v>10957</v>
      </c>
      <c r="L88" s="134">
        <v>0</v>
      </c>
      <c r="M88" s="134">
        <v>3420549.3</v>
      </c>
      <c r="N88" s="134">
        <v>287109</v>
      </c>
      <c r="O88" s="134">
        <v>0</v>
      </c>
      <c r="P88" s="134">
        <v>0</v>
      </c>
      <c r="Q88" s="134">
        <v>0</v>
      </c>
      <c r="R88" s="134">
        <v>1063400</v>
      </c>
      <c r="S88" s="136">
        <v>4771058.3</v>
      </c>
      <c r="T88" s="150">
        <v>53.035367804581355</v>
      </c>
    </row>
    <row r="89" spans="1:20" s="159" customFormat="1" ht="15">
      <c r="A89" s="52">
        <v>2</v>
      </c>
      <c r="B89" s="45" t="s">
        <v>143</v>
      </c>
      <c r="C89" s="36">
        <v>7760516.399999999</v>
      </c>
      <c r="D89" s="138">
        <v>5827946.1</v>
      </c>
      <c r="E89" s="138">
        <v>1932570.3</v>
      </c>
      <c r="F89" s="138">
        <v>443832.5</v>
      </c>
      <c r="G89" s="138">
        <v>0</v>
      </c>
      <c r="H89" s="139">
        <v>7316683.9</v>
      </c>
      <c r="I89" s="139">
        <v>2938114.9</v>
      </c>
      <c r="J89" s="138">
        <v>1752380.5</v>
      </c>
      <c r="K89" s="138">
        <v>73710</v>
      </c>
      <c r="L89" s="138">
        <v>0</v>
      </c>
      <c r="M89" s="138">
        <v>1064524.4</v>
      </c>
      <c r="N89" s="138">
        <v>47500</v>
      </c>
      <c r="O89" s="138">
        <v>0</v>
      </c>
      <c r="P89" s="138">
        <v>0</v>
      </c>
      <c r="Q89" s="138">
        <v>0</v>
      </c>
      <c r="R89" s="138">
        <v>4378569</v>
      </c>
      <c r="S89" s="138">
        <v>5490593.4</v>
      </c>
      <c r="T89" s="137">
        <v>62.151772893565195</v>
      </c>
    </row>
    <row r="90" spans="1:20" s="159" customFormat="1" ht="15">
      <c r="A90" s="52">
        <v>3</v>
      </c>
      <c r="B90" s="42" t="s">
        <v>47</v>
      </c>
      <c r="C90" s="36">
        <v>6330818</v>
      </c>
      <c r="D90" s="138">
        <v>5703331</v>
      </c>
      <c r="E90" s="138">
        <v>627487</v>
      </c>
      <c r="F90" s="138"/>
      <c r="G90" s="138">
        <v>0</v>
      </c>
      <c r="H90" s="139">
        <v>6330818</v>
      </c>
      <c r="I90" s="139">
        <v>3940349</v>
      </c>
      <c r="J90" s="138">
        <v>36081</v>
      </c>
      <c r="K90" s="138">
        <v>9900</v>
      </c>
      <c r="L90" s="138"/>
      <c r="M90" s="138">
        <v>3351173</v>
      </c>
      <c r="N90" s="138">
        <v>543195</v>
      </c>
      <c r="O90" s="138"/>
      <c r="P90" s="138"/>
      <c r="Q90" s="138"/>
      <c r="R90" s="138">
        <v>2390469</v>
      </c>
      <c r="S90" s="138">
        <v>6284837</v>
      </c>
      <c r="T90" s="137">
        <v>1.1669270919910901</v>
      </c>
    </row>
    <row r="91" spans="1:20" s="159" customFormat="1" ht="15">
      <c r="A91" s="52">
        <v>3</v>
      </c>
      <c r="B91" s="42" t="s">
        <v>124</v>
      </c>
      <c r="C91" s="36">
        <v>1672558.8</v>
      </c>
      <c r="D91" s="138">
        <v>139025</v>
      </c>
      <c r="E91" s="138">
        <v>1533533.8</v>
      </c>
      <c r="F91" s="138">
        <v>28470</v>
      </c>
      <c r="G91" s="138">
        <v>0</v>
      </c>
      <c r="H91" s="139">
        <v>1644088.8</v>
      </c>
      <c r="I91" s="139">
        <v>1644088.8</v>
      </c>
      <c r="J91" s="138">
        <v>871225.4</v>
      </c>
      <c r="K91" s="138">
        <v>761863.4</v>
      </c>
      <c r="L91" s="138">
        <v>11000</v>
      </c>
      <c r="M91" s="138">
        <v>0</v>
      </c>
      <c r="N91" s="138"/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7">
        <v>100</v>
      </c>
    </row>
    <row r="92" spans="1:20" s="159" customFormat="1" ht="15">
      <c r="A92" s="86">
        <v>4</v>
      </c>
      <c r="B92" s="68" t="s">
        <v>144</v>
      </c>
      <c r="C92" s="57">
        <v>11609458.5</v>
      </c>
      <c r="D92" s="147">
        <v>11051040</v>
      </c>
      <c r="E92" s="147">
        <v>558418.5</v>
      </c>
      <c r="F92" s="147">
        <v>79514</v>
      </c>
      <c r="G92" s="147"/>
      <c r="H92" s="139">
        <v>11529944.5</v>
      </c>
      <c r="I92" s="139">
        <v>2545451.5</v>
      </c>
      <c r="J92" s="147">
        <v>1774026.4</v>
      </c>
      <c r="K92" s="147">
        <v>35614.5</v>
      </c>
      <c r="L92" s="147"/>
      <c r="M92" s="147">
        <v>735810.6</v>
      </c>
      <c r="N92" s="147"/>
      <c r="O92" s="147"/>
      <c r="P92" s="147"/>
      <c r="Q92" s="147"/>
      <c r="R92" s="147">
        <v>8984493</v>
      </c>
      <c r="S92" s="138">
        <v>9720303.6</v>
      </c>
      <c r="T92" s="137">
        <v>71.09312041498335</v>
      </c>
    </row>
    <row r="93" spans="1:20" s="159" customFormat="1" ht="15.75">
      <c r="A93" s="98"/>
      <c r="B93" s="99"/>
      <c r="C93" s="99"/>
      <c r="D93" s="99"/>
      <c r="E93" s="100"/>
      <c r="F93" s="100"/>
      <c r="G93" s="100"/>
      <c r="H93" s="101"/>
      <c r="I93" s="101"/>
      <c r="J93" s="100"/>
      <c r="K93" s="100"/>
      <c r="L93" s="100"/>
      <c r="M93" s="102"/>
      <c r="N93" s="102"/>
      <c r="O93" s="102"/>
      <c r="P93" s="102"/>
      <c r="Q93" s="102"/>
      <c r="R93" s="102"/>
      <c r="S93" s="102"/>
      <c r="T93" s="160"/>
    </row>
    <row r="94" spans="1:20" s="159" customFormat="1" ht="17.25">
      <c r="A94" s="161"/>
      <c r="B94" s="161"/>
      <c r="C94" s="161"/>
      <c r="D94" s="161"/>
      <c r="E94" s="161"/>
      <c r="F94" s="89"/>
      <c r="G94" s="89"/>
      <c r="H94" s="90"/>
      <c r="I94" s="90"/>
      <c r="J94" s="89"/>
      <c r="K94" s="89"/>
      <c r="L94" s="89"/>
      <c r="M94" s="162" t="s">
        <v>179</v>
      </c>
      <c r="N94" s="162"/>
      <c r="O94" s="162"/>
      <c r="P94" s="162"/>
      <c r="Q94" s="162"/>
      <c r="R94" s="162"/>
      <c r="S94" s="162"/>
      <c r="T94" s="160"/>
    </row>
    <row r="95" spans="1:20" s="159" customFormat="1" ht="16.5">
      <c r="A95" s="93"/>
      <c r="B95" s="94" t="s">
        <v>146</v>
      </c>
      <c r="C95" s="94"/>
      <c r="D95" s="94"/>
      <c r="E95" s="95"/>
      <c r="F95" s="90"/>
      <c r="G95" s="90"/>
      <c r="H95" s="90"/>
      <c r="I95" s="90"/>
      <c r="J95" s="90"/>
      <c r="K95" s="90"/>
      <c r="L95" s="90"/>
      <c r="M95" s="96" t="s">
        <v>180</v>
      </c>
      <c r="N95" s="96"/>
      <c r="O95" s="96"/>
      <c r="P95" s="96"/>
      <c r="Q95" s="96"/>
      <c r="R95" s="96"/>
      <c r="S95" s="96"/>
      <c r="T95" s="160"/>
    </row>
    <row r="96" spans="1:20" s="159" customFormat="1" ht="15.75">
      <c r="A96" s="98"/>
      <c r="B96" s="99" t="s">
        <v>148</v>
      </c>
      <c r="C96" s="99"/>
      <c r="D96" s="99"/>
      <c r="E96" s="100"/>
      <c r="F96" s="100"/>
      <c r="G96" s="100"/>
      <c r="H96" s="101"/>
      <c r="I96" s="101"/>
      <c r="J96" s="100"/>
      <c r="K96" s="100"/>
      <c r="L96" s="100"/>
      <c r="M96" s="102" t="s">
        <v>149</v>
      </c>
      <c r="N96" s="102"/>
      <c r="O96" s="102"/>
      <c r="P96" s="102"/>
      <c r="Q96" s="102"/>
      <c r="R96" s="102"/>
      <c r="S96" s="102"/>
      <c r="T96" s="160"/>
    </row>
    <row r="97" spans="1:20" s="159" customFormat="1" ht="16.5">
      <c r="A97" s="98"/>
      <c r="B97" s="163"/>
      <c r="C97" s="164"/>
      <c r="D97" s="164" t="s">
        <v>181</v>
      </c>
      <c r="E97" s="100"/>
      <c r="F97" s="100"/>
      <c r="G97" s="100"/>
      <c r="H97" s="101"/>
      <c r="I97" s="101"/>
      <c r="J97" s="100"/>
      <c r="K97" s="100"/>
      <c r="L97" s="100"/>
      <c r="M97" s="164"/>
      <c r="N97" s="164"/>
      <c r="O97" s="164"/>
      <c r="P97" s="164"/>
      <c r="Q97" s="164"/>
      <c r="R97" s="100"/>
      <c r="S97" s="165"/>
      <c r="T97" s="160"/>
    </row>
    <row r="98" spans="1:20" s="166" customFormat="1" ht="16.5">
      <c r="A98" s="98"/>
      <c r="B98" s="163"/>
      <c r="C98" s="164"/>
      <c r="D98" s="164"/>
      <c r="E98" s="100"/>
      <c r="F98" s="100"/>
      <c r="G98" s="100"/>
      <c r="H98" s="101"/>
      <c r="I98" s="101"/>
      <c r="J98" s="100"/>
      <c r="K98" s="100"/>
      <c r="L98" s="100"/>
      <c r="M98" s="164"/>
      <c r="N98" s="164"/>
      <c r="O98" s="164"/>
      <c r="P98" s="164"/>
      <c r="Q98" s="164"/>
      <c r="R98" s="100"/>
      <c r="S98" s="165"/>
      <c r="T98" s="165"/>
    </row>
    <row r="99" spans="1:20" ht="16.5">
      <c r="A99" s="167"/>
      <c r="B99" s="163"/>
      <c r="C99" s="164"/>
      <c r="D99" s="164"/>
      <c r="E99" s="168"/>
      <c r="F99" s="168"/>
      <c r="G99" s="168"/>
      <c r="H99" s="169"/>
      <c r="I99" s="169"/>
      <c r="J99" s="168"/>
      <c r="K99" s="168"/>
      <c r="L99" s="168"/>
      <c r="M99" s="164"/>
      <c r="N99" s="164"/>
      <c r="O99" s="164"/>
      <c r="P99" s="164"/>
      <c r="Q99" s="164"/>
      <c r="R99" s="165"/>
      <c r="S99" s="165"/>
      <c r="T99" s="165"/>
    </row>
    <row r="100" spans="1:20" ht="16.5">
      <c r="A100" s="167"/>
      <c r="B100" s="170" t="s">
        <v>182</v>
      </c>
      <c r="C100" s="170"/>
      <c r="D100" s="170"/>
      <c r="E100" s="168"/>
      <c r="F100" s="168"/>
      <c r="G100" s="168"/>
      <c r="H100" s="169"/>
      <c r="I100" s="169"/>
      <c r="J100" s="168"/>
      <c r="K100" s="168"/>
      <c r="L100" s="168"/>
      <c r="M100" s="171" t="s">
        <v>39</v>
      </c>
      <c r="N100" s="171"/>
      <c r="O100" s="171"/>
      <c r="P100" s="171"/>
      <c r="Q100" s="171"/>
      <c r="R100" s="171"/>
      <c r="S100" s="171"/>
      <c r="T100" s="165"/>
    </row>
    <row r="101" spans="1:20" ht="16.5">
      <c r="A101" s="167"/>
      <c r="B101" s="172"/>
      <c r="C101" s="90"/>
      <c r="D101" s="90"/>
      <c r="E101" s="168"/>
      <c r="F101" s="168"/>
      <c r="G101" s="168"/>
      <c r="H101" s="169"/>
      <c r="I101" s="169"/>
      <c r="J101" s="168"/>
      <c r="K101" s="168"/>
      <c r="L101" s="168"/>
      <c r="M101" s="90"/>
      <c r="N101" s="90"/>
      <c r="O101" s="90"/>
      <c r="P101" s="90"/>
      <c r="Q101" s="90"/>
      <c r="R101" s="165"/>
      <c r="S101" s="165"/>
      <c r="T101" s="165"/>
    </row>
    <row r="102" spans="1:20" ht="16.5">
      <c r="A102" s="167"/>
      <c r="B102" s="173"/>
      <c r="C102" s="173"/>
      <c r="D102" s="173"/>
      <c r="E102" s="168"/>
      <c r="F102" s="168"/>
      <c r="G102" s="168"/>
      <c r="H102" s="169"/>
      <c r="I102" s="169"/>
      <c r="J102" s="168"/>
      <c r="K102" s="168"/>
      <c r="L102" s="168"/>
      <c r="M102" s="171"/>
      <c r="N102" s="171"/>
      <c r="O102" s="171"/>
      <c r="P102" s="171"/>
      <c r="Q102" s="171"/>
      <c r="R102" s="171"/>
      <c r="S102" s="171"/>
      <c r="T102" s="165"/>
    </row>
    <row r="103" spans="1:20" ht="15.75">
      <c r="A103" s="174"/>
      <c r="B103" s="174"/>
      <c r="C103" s="174"/>
      <c r="D103" s="174"/>
      <c r="E103" s="174"/>
      <c r="F103" s="174"/>
      <c r="G103" s="174"/>
      <c r="H103" s="175"/>
      <c r="I103" s="175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</row>
    <row r="104" spans="1:20" ht="15.75">
      <c r="A104" s="174"/>
      <c r="B104" s="174"/>
      <c r="C104" s="174"/>
      <c r="D104" s="174"/>
      <c r="E104" s="174"/>
      <c r="F104" s="174"/>
      <c r="G104" s="174"/>
      <c r="H104" s="175"/>
      <c r="I104" s="175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</row>
    <row r="105" spans="1:20" ht="15.7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7"/>
      <c r="S105" s="177"/>
      <c r="T105" s="177"/>
    </row>
    <row r="106" spans="1:20" ht="18.75">
      <c r="A106" s="177"/>
      <c r="B106" s="178"/>
      <c r="C106" s="178"/>
      <c r="D106" s="178"/>
      <c r="E106" s="178"/>
      <c r="F106" s="177"/>
      <c r="G106" s="177"/>
      <c r="H106" s="177"/>
      <c r="I106" s="177"/>
      <c r="J106" s="177"/>
      <c r="K106" s="177"/>
      <c r="L106" s="177"/>
      <c r="M106" s="177"/>
      <c r="N106" s="177"/>
      <c r="O106" s="178"/>
      <c r="P106" s="178"/>
      <c r="Q106" s="178"/>
      <c r="R106" s="178"/>
      <c r="S106" s="178"/>
      <c r="T106" s="178"/>
    </row>
    <row r="107" spans="2:20" ht="18.75">
      <c r="B107" s="179"/>
      <c r="C107" s="179"/>
      <c r="D107" s="179"/>
      <c r="E107" s="179"/>
      <c r="P107" s="179"/>
      <c r="Q107" s="179"/>
      <c r="R107" s="179"/>
      <c r="S107" s="179"/>
      <c r="T107" s="180"/>
    </row>
  </sheetData>
  <sheetProtection/>
  <mergeCells count="41">
    <mergeCell ref="B106:E106"/>
    <mergeCell ref="O106:T106"/>
    <mergeCell ref="B107:E107"/>
    <mergeCell ref="P107:T107"/>
    <mergeCell ref="B96:D96"/>
    <mergeCell ref="M96:S96"/>
    <mergeCell ref="B100:D100"/>
    <mergeCell ref="M100:S100"/>
    <mergeCell ref="B102:D102"/>
    <mergeCell ref="M102:S102"/>
    <mergeCell ref="A10:B10"/>
    <mergeCell ref="B93:D93"/>
    <mergeCell ref="M93:S93"/>
    <mergeCell ref="A94:E94"/>
    <mergeCell ref="M94:S94"/>
    <mergeCell ref="B95:D95"/>
    <mergeCell ref="M95:S95"/>
    <mergeCell ref="D7:E7"/>
    <mergeCell ref="H7:H9"/>
    <mergeCell ref="I7:Q7"/>
    <mergeCell ref="R7:R9"/>
    <mergeCell ref="D8:D9"/>
    <mergeCell ref="E8:E9"/>
    <mergeCell ref="I8:I9"/>
    <mergeCell ref="J8:Q8"/>
    <mergeCell ref="Q4:T4"/>
    <mergeCell ref="Q5:T5"/>
    <mergeCell ref="A6:B9"/>
    <mergeCell ref="C6:E6"/>
    <mergeCell ref="F6:F9"/>
    <mergeCell ref="G6:G9"/>
    <mergeCell ref="H6:R6"/>
    <mergeCell ref="S6:S9"/>
    <mergeCell ref="T6:T9"/>
    <mergeCell ref="C7:C9"/>
    <mergeCell ref="E1:P1"/>
    <mergeCell ref="A2:D2"/>
    <mergeCell ref="E2:P2"/>
    <mergeCell ref="Q2:T2"/>
    <mergeCell ref="A3:D3"/>
    <mergeCell ref="E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HungTHA</dc:creator>
  <cp:keywords/>
  <dc:description/>
  <cp:lastModifiedBy>HungTHA</cp:lastModifiedBy>
  <dcterms:created xsi:type="dcterms:W3CDTF">2017-08-16T00:59:36Z</dcterms:created>
  <dcterms:modified xsi:type="dcterms:W3CDTF">2017-08-16T01:33:30Z</dcterms:modified>
  <cp:category/>
  <cp:version/>
  <cp:contentType/>
  <cp:contentStatus/>
</cp:coreProperties>
</file>